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10" documentId="13_ncr:1_{F6CB121F-512D-4AA6-A0C1-0FB36C537598}" xr6:coauthVersionLast="47" xr6:coauthVersionMax="47" xr10:uidLastSave="{DA3C0ADD-8CEC-4E99-BD67-07FE4F5C09CA}"/>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<sst xmlns="http://schemas.openxmlformats.org/spreadsheetml/2006/main" count="178608" uniqueCount="39089">
  <si>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</si>
  <si>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</si>
  <si>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</si>
  <si>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</si>
  <si>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</si>
  <si>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</si>
  <si>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</si>
  <si>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</si>
  <si>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</si>
  <si>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</si>
  <si>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</si>
  <si>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</si>
  <si>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</si>
  <si>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</si>
  <si>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</si>
  <si>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</si>
  <si>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</si>
  <si>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</si>
  <si>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</si>
  <si>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</si>
  <si>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</si>
  <si>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</si>
  <si>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</si>
  <si>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</si>
  <si>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</si>
  <si>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</si>
  <si>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</si>
  <si>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</si>
  <si>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</si>
  <si>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</si>
  <si>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</si>
  <si>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</si>
  <si>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</si>
  <si>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</si>
  <si>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</si>
  <si>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</si>
  <si>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</si>
  <si>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</si>
  <si>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</si>
  <si>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</si>
  <si>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</si>
  <si>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</si>
  <si>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</si>
  <si>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</si>
  <si>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</si>
  <si>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</si>
  <si>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</si>
  <si>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</si>
  <si>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</si>
  <si>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</si>
  <si>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</si>
  <si>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</si>
  <si>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</si>
  <si>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</si>
  <si>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</si>
  <si>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</si>
  <si>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</si>
  <si>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</si>
  <si>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</si>
  <si>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</si>
  <si>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</si>
  <si>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</si>
  <si>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</si>
  <si>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</si>
  <si>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</si>
  <si>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</si>
  <si>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</si>
  <si>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</si>
  <si>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</si>
  <si>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</si>
  <si>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</si>
  <si>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</si>
  <si>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</si>
  <si>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</si>
  <si>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</si>
  <si>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</si>
  <si>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</si>
  <si>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</si>
  <si>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</si>
  <si>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</si>
  <si>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</si>
  <si>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</si>
  <si>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</si>
  <si>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</si>
  <si>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</si>
  <si>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</si>
  <si>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</si>
  <si>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</si>
  <si>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</si>
  <si>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</si>
  <si>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</si>
  <si>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</si>
  <si>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</si>
  <si>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</si>
  <si>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</si>
  <si>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</si>
  <si>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</si>
  <si>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</si>
  <si>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</si>
  <si>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</si>
  <si>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</si>
  <si>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</si>
  <si>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</si>
  <si>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</si>
  <si>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</si>
  <si>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</si>
  <si>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</si>
  <si>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</si>
  <si>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</si>
  <si>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</si>
  <si>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</si>
  <si>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</si>
  <si>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</si>
  <si>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</si>
  <si>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</si>
  <si>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</si>
  <si>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</si>
  <si>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</si>
  <si>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</si>
  <si>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</si>
  <si>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</si>
  <si>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</si>
  <si>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</si>
  <si>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</si>
  <si>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</si>
  <si>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</si>
  <si>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</si>
  <si>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</si>
  <si>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</si>
  <si>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</si>
  <si>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</si>
  <si>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</si>
  <si>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</si>
  <si>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</si>
  <si>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</si>
  <si>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</si>
  <si>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</si>
  <si>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</si>
  <si>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</si>
  <si>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</si>
  <si>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</si>
  <si>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</si>
  <si>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</si>
  <si>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</si>
  <si>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</si>
  <si>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</si>
  <si>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</si>
  <si>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</si>
  <si>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</si>
  <si>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</si>
  <si>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</si>
  <si>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</si>
  <si>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</si>
  <si>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</si>
  <si>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</si>
  <si>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</si>
  <si>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</si>
  <si>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</si>
  <si>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</si>
  <si>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</si>
  <si>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</si>
  <si>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</si>
  <si>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</si>
  <si>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</si>
  <si>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</si>
  <si>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</si>
  <si>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</si>
  <si>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</si>
  <si>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</si>
  <si>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</si>
  <si>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</si>
  <si>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</si>
  <si>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</si>
  <si>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</si>
  <si>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</si>
  <si>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</si>
  <si>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</si>
  <si>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</si>
  <si>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</si>
  <si>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</si>
  <si>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</si>
  <si>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</si>
  <si>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</si>
  <si>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</si>
  <si>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</si>
  <si>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</si>
  <si>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</si>
  <si>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</si>
  <si>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</si>
  <si>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</si>
  <si>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</si>
  <si>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</si>
  <si>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</si>
  <si>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</si>
  <si>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</si>
  <si>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</si>
  <si>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</si>
  <si>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</si>
  <si>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</si>
  <si>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</si>
  <si>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</si>
  <si>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</si>
  <si>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</si>
  <si>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</si>
  <si>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</si>
  <si>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</si>
  <si>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</si>
  <si>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</si>
  <si>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</si>
  <si>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</si>
  <si>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</si>
  <si>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</si>
  <si>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</si>
  <si>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</si>
  <si>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</si>
  <si>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</si>
  <si>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</si>
  <si>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</si>
  <si>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</si>
  <si>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</si>
  <si>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</si>
  <si>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</si>
  <si>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</si>
  <si>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</si>
  <si>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</si>
  <si>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</si>
  <si>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</si>
  <si>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</si>
  <si>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</si>
  <si>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</si>
  <si>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</si>
  <si>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</si>
  <si>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</si>
  <si>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</si>
  <si>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</si>
  <si>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</si>
  <si>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</si>
  <si>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</si>
  <si>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</si>
  <si>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</si>
  <si>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</si>
  <si>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</si>
  <si>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</si>
  <si>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</si>
  <si>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</si>
  <si>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</si>
  <si>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</si>
  <si>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</si>
  <si>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</si>
  <si>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</si>
  <si>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</si>
  <si>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</si>
  <si>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</si>
  <si>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</si>
  <si>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</si>
  <si>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</si>
  <si>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</si>
  <si>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</si>
  <si>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</si>
  <si>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</si>
  <si>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</si>
  <si>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</si>
  <si>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</si>
  <si>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</si>
  <si>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</si>
  <si>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</si>
  <si>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</si>
  <si>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</si>
  <si>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</si>
  <si>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</si>
  <si>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</si>
  <si>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</si>
  <si>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</si>
  <si>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</si>
  <si>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</si>
  <si>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</si>
  <si>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</si>
  <si>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</si>
  <si>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</si>
  <si>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</si>
  <si>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</si>
  <si>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</si>
  <si>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</si>
  <si>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</si>
  <si>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</si>
  <si>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</si>
  <si>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</si>
  <si>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</si>
  <si>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</si>
  <si>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</si>
  <si>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</si>
  <si>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</si>
  <si>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</si>
  <si>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</si>
  <si>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</si>
  <si>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</si>
  <si>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</si>
  <si>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</si>
  <si>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</si>
  <si>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</si>
  <si>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</si>
  <si>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</si>
  <si>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</si>
  <si>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</si>
  <si>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</si>
  <si>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</si>
  <si>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</si>
  <si>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</si>
  <si>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</si>
  <si>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</si>
  <si>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</si>
  <si>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</si>
  <si>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</si>
  <si>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</si>
  <si>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</si>
  <si>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</si>
  <si>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</si>
  <si>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</si>
  <si>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</si>
  <si>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</si>
  <si>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</si>
  <si>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</si>
  <si>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</si>
  <si>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</si>
  <si>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</si>
  <si>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</si>
  <si>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</si>
  <si>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</si>
  <si>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</si>
  <si>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</si>
  <si>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</si>
  <si>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</si>
  <si>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</si>
  <si>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</si>
  <si>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</si>
  <si>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</si>
  <si>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</si>
  <si>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</si>
  <si>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</si>
  <si>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</si>
  <si>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</si>
  <si>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</si>
  <si>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</si>
  <si>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</si>
  <si>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</si>
  <si>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</si>
  <si>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</si>
  <si>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</si>
  <si>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</si>
  <si>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</si>
  <si>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</si>
  <si>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</si>
  <si>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</si>
  <si>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</si>
  <si>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</si>
  <si>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</si>
  <si>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</si>
  <si>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</si>
  <si>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</si>
  <si>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</si>
  <si>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</si>
  <si>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</si>
  <si>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</si>
  <si>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</si>
  <si>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</si>
  <si>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</si>
  <si>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</si>
  <si>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</si>
  <si>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</si>
  <si>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</si>
  <si>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</si>
  <si>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</si>
  <si>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</si>
  <si>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</si>
  <si>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</si>
  <si>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</si>
  <si>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</si>
  <si>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</si>
  <si>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</si>
  <si>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</si>
  <si>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</si>
  <si>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</si>
  <si>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</si>
  <si>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</si>
  <si>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</si>
  <si>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</si>
  <si>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</si>
  <si>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</si>
  <si>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</si>
  <si>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</si>
  <si>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</si>
  <si>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</si>
  <si>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</si>
  <si>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</si>
  <si>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</si>
  <si>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</si>
  <si>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</si>
  <si>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</si>
  <si>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</si>
  <si>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</si>
  <si>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</si>
  <si>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</si>
  <si>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</si>
  <si>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</si>
  <si>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</si>
  <si>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</si>
  <si>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</si>
  <si>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</si>
  <si>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</si>
  <si>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</si>
  <si>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</si>
  <si>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</si>
  <si>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</si>
  <si>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</si>
  <si>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</si>
  <si>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</si>
  <si>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</si>
  <si>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</si>
  <si>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</si>
  <si>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</si>
  <si>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</si>
  <si>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</si>
  <si>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</si>
  <si>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</si>
  <si>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</si>
  <si>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</si>
  <si>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</si>
  <si>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</si>
  <si>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</si>
  <si>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</si>
  <si>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</si>
  <si>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</si>
  <si>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</si>
  <si>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</si>
  <si>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</si>
  <si>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</si>
  <si>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</si>
  <si>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</si>
  <si>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</si>
  <si>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</si>
  <si>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</si>
  <si>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</si>
  <si>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</si>
  <si>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</si>
  <si>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</si>
  <si>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</si>
  <si>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</si>
  <si>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</si>
  <si>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</si>
  <si>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</si>
  <si>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</si>
  <si>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</si>
  <si>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</si>
  <si>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</si>
  <si>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</si>
  <si>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</si>
  <si>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</si>
  <si>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</si>
  <si>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</si>
  <si>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</si>
  <si>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</si>
  <si>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</si>
  <si>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</si>
  <si>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</si>
  <si>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</si>
  <si>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</si>
  <si>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</si>
  <si>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</si>
  <si>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</si>
  <si>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</si>
  <si>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</si>
  <si>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</si>
  <si>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</si>
  <si>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</si>
  <si>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</si>
  <si>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</si>
  <si>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</si>
  <si>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</si>
  <si>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</si>
  <si>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</si>
  <si>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</si>
  <si>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</si>
  <si>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</si>
  <si>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</si>
  <si>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</si>
  <si>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</si>
  <si>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</si>
  <si>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</si>
  <si>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</si>
  <si>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</si>
  <si>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</si>
  <si>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</si>
  <si>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</si>
  <si>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</si>
  <si>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</si>
  <si>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</si>
  <si>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</si>
  <si>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</si>
  <si>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</si>
  <si>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</si>
  <si>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</si>
  <si>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</si>
  <si>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</si>
  <si>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</si>
  <si>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</si>
  <si>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</si>
  <si>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</si>
  <si>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</si>
  <si>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</si>
  <si>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</si>
  <si>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</si>
  <si>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</si>
  <si>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</si>
  <si>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</si>
  <si>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</si>
  <si>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</si>
  <si>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</si>
  <si>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</si>
  <si>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</si>
  <si>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</si>
  <si>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</si>
  <si>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</si>
  <si>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</si>
  <si>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</si>
  <si>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</si>
  <si>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</si>
  <si>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</si>
  <si>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</si>
  <si>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</si>
  <si>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</si>
  <si>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</si>
  <si>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</si>
  <si>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</si>
  <si>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</si>
  <si>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</si>
  <si>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</si>
  <si>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</si>
  <si>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</si>
  <si>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</si>
  <si>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</si>
  <si>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</si>
  <si>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</si>
  <si>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</si>
  <si>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</si>
  <si>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</si>
  <si>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</si>
  <si>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</si>
  <si>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</si>
  <si>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</si>
  <si>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</si>
  <si>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</si>
  <si>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</si>
  <si>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</si>
  <si>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</si>
  <si>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</si>
  <si>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</si>
  <si>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</si>
  <si>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</si>
  <si>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</si>
  <si>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</si>
  <si>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</si>
  <si>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</si>
  <si>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</si>
  <si>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</si>
  <si>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</si>
  <si>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</si>
  <si>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</si>
  <si>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</si>
  <si>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</si>
  <si>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</si>
  <si>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</si>
  <si>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</si>
  <si>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</si>
  <si>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</si>
  <si>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</si>
  <si>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</si>
  <si>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</si>
  <si>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</si>
  <si>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</si>
  <si>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</si>
  <si>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</si>
  <si>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</si>
  <si>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</si>
  <si>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</si>
  <si>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</si>
  <si>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</si>
  <si>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</si>
  <si>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</si>
  <si>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</si>
  <si>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</si>
  <si>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</si>
  <si>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</si>
  <si>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</si>
  <si>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</si>
  <si>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</si>
  <si>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</si>
  <si>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</si>
  <si>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</si>
  <si>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</si>
  <si>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</si>
  <si>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</si>
  <si>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</si>
  <si>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</si>
  <si>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</si>
  <si>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</si>
  <si>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</si>
  <si>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</si>
  <si>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</si>
  <si>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</si>
  <si>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</si>
  <si>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</si>
  <si>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</si>
  <si>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</si>
  <si>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</si>
  <si>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</si>
  <si>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</si>
  <si>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</si>
  <si>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</si>
  <si>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</si>
  <si>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</si>
  <si>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</si>
  <si>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</si>
  <si>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</si>
  <si>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</si>
  <si>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</si>
  <si>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</si>
  <si>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</si>
  <si>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</si>
  <si>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</si>
  <si>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</si>
  <si>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</si>
  <si>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</si>
  <si>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</si>
  <si>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</si>
  <si>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</si>
  <si>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</si>
  <si>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</si>
  <si>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</si>
  <si>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</si>
  <si>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</si>
  <si>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</si>
  <si>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</si>
  <si>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</si>
  <si>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</si>
  <si>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</si>
  <si>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</si>
  <si>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</si>
  <si>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</si>
  <si>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</si>
  <si>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</si>
  <si>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</si>
  <si>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</si>
  <si>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</si>
  <si>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</si>
  <si>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</si>
  <si>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</si>
  <si>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</si>
  <si>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</si>
  <si>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</si>
  <si>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</si>
  <si>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</si>
  <si>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</si>
  <si>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</si>
  <si>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</si>
  <si>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</si>
  <si>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</si>
  <si>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</si>
  <si>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</si>
  <si>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</si>
  <si>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</si>
  <si>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</si>
  <si>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</si>
  <si>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</si>
  <si>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</si>
  <si>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</si>
  <si>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</si>
  <si>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</si>
  <si>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</si>
  <si>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</si>
  <si>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</si>
  <si>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</si>
  <si>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</si>
  <si>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</si>
  <si>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</si>
  <si>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</si>
  <si>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</si>
  <si>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</si>
  <si>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</si>
  <si>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</si>
  <si>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</si>
  <si>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</si>
  <si>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</si>
  <si>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</si>
  <si>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</si>
  <si>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</si>
  <si>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</si>
  <si>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</si>
  <si>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</si>
  <si>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</si>
  <si>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</si>
  <si>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</si>
  <si>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</si>
  <si>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</si>
  <si>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</si>
  <si>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</si>
  <si>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</si>
  <si>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</si>
  <si>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</si>
  <si>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</si>
  <si>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</si>
  <si>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</si>
  <si>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</si>
  <si>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</si>
  <si>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</si>
  <si>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</si>
  <si>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</si>
  <si>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</si>
  <si>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</si>
  <si>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</si>
  <si>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</si>
  <si>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</si>
  <si>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</si>
  <si>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</si>
  <si>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</si>
  <si>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</si>
  <si>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</si>
  <si>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</si>
  <si>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</si>
  <si>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</si>
  <si>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</si>
  <si>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</si>
  <si>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</si>
  <si>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</si>
  <si>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</si>
  <si>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</si>
  <si>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</si>
  <si>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</si>
  <si>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</si>
  <si>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</si>
  <si>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</si>
  <si>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</si>
  <si>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</si>
  <si>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</si>
  <si>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</si>
  <si>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</si>
  <si>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</si>
  <si>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</si>
  <si>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</si>
  <si>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</si>
  <si>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</si>
  <si>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</si>
  <si>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</si>
  <si>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</si>
  <si>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</si>
  <si>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</si>
  <si>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</si>
  <si>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</si>
  <si>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</si>
  <si>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</si>
  <si>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</si>
  <si>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</si>
  <si>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</si>
  <si>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</si>
  <si>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</si>
  <si>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</si>
  <si>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</si>
  <si>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</si>
  <si>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</si>
  <si>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</si>
  <si>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</si>
  <si>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</si>
  <si>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</si>
  <si>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</si>
  <si>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</si>
  <si>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</si>
  <si>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</si>
  <si>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</si>
  <si>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</si>
  <si>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</si>
  <si>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</si>
  <si>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</si>
  <si>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</si>
  <si>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</si>
  <si>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</si>
  <si>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</si>
  <si>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</si>
  <si>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</si>
  <si>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</si>
  <si>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</si>
  <si>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</si>
  <si>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</si>
  <si>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</si>
  <si>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</si>
  <si>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</si>
  <si>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</si>
  <si>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</si>
  <si>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</si>
  <si>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</si>
  <si>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</si>
  <si>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</si>
  <si>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</si>
  <si>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</si>
  <si>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</si>
  <si>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</si>
  <si>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</si>
  <si>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</si>
  <si>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</si>
  <si>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</si>
  <si>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</si>
  <si>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</si>
  <si>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</si>
  <si>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</si>
  <si>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</si>
  <si>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</si>
  <si>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</si>
  <si>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</si>
  <si>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</si>
  <si>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</si>
  <si>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</si>
  <si>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</si>
  <si>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</si>
  <si>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</si>
  <si>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</si>
  <si>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</si>
  <si>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</si>
  <si>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</si>
  <si>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</si>
  <si>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</si>
  <si>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</si>
  <si>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</si>
  <si>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</si>
  <si>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</si>
  <si>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</si>
  <si>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</si>
  <si>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</si>
  <si>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</si>
  <si>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</si>
  <si>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</si>
  <si>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</si>
  <si>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</si>
  <si>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</si>
  <si>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</si>
  <si>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</si>
  <si>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</si>
  <si>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</si>
  <si>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</si>
  <si>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</si>
  <si>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</si>
  <si>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</si>
  <si>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</si>
  <si>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</si>
  <si>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</si>
  <si>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</si>
  <si>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</si>
  <si>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</si>
  <si>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</si>
  <si>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</si>
  <si>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</si>
  <si>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</si>
  <si>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</si>
  <si>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</si>
  <si>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</si>
  <si>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</si>
  <si>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</si>
  <si>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</si>
  <si>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</si>
  <si>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</si>
  <si>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</si>
  <si>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</si>
  <si>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</si>
  <si>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</si>
  <si>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</si>
  <si>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</si>
  <si>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</si>
  <si>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</si>
  <si>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</si>
  <si>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</si>
  <si>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</si>
  <si>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</si>
  <si>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</si>
  <si>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</si>
  <si>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</si>
  <si>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</si>
  <si>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</si>
  <si>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</si>
  <si>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</si>
  <si>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</si>
  <si>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</si>
  <si>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</si>
  <si>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</si>
  <si>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</si>
  <si>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</si>
  <si>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</si>
  <si>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</si>
  <si>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</si>
  <si>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</si>
  <si>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</si>
  <si>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</si>
  <si>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</si>
  <si>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</si>
  <si>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</si>
  <si>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</si>
  <si>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</si>
  <si>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</si>
  <si>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</si>
  <si>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</si>
  <si>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</si>
  <si>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</si>
  <si>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</si>
  <si>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</si>
  <si>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</si>
  <si>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</si>
  <si>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</si>
  <si>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</si>
  <si>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</si>
  <si>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</si>
  <si>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</si>
  <si>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</si>
  <si>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</si>
  <si>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</si>
  <si>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</si>
  <si>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</si>
  <si>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</si>
  <si>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</si>
  <si>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</si>
  <si>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</si>
  <si>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</si>
  <si>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</si>
  <si>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</si>
  <si>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</si>
  <si>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</si>
  <si>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</si>
  <si>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</si>
  <si>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</si>
  <si>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</si>
  <si>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</si>
  <si>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</si>
  <si>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</si>
  <si>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</si>
  <si>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</si>
  <si>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</si>
  <si>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</si>
  <si>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</si>
  <si>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</si>
  <si>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</si>
  <si>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</si>
  <si>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</si>
  <si>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</si>
  <si>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</si>
  <si>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</si>
  <si>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</si>
  <si>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</si>
  <si>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</si>
  <si>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</si>
  <si>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</si>
  <si>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</si>
  <si>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</si>
  <si>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</si>
  <si>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</si>
  <si>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</si>
  <si>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</si>
  <si>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</si>
  <si>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</si>
  <si>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</si>
  <si>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</si>
  <si>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</si>
  <si>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</si>
  <si>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</si>
  <si>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</si>
  <si>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</si>
  <si>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</si>
  <si>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</si>
  <si>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</si>
  <si>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</si>
  <si>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</si>
  <si>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</si>
  <si>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</si>
  <si>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</si>
  <si>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</si>
  <si>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</si>
  <si>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</si>
  <si>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</si>
  <si>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</si>
  <si>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</si>
  <si>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</si>
  <si>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</si>
  <si>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</si>
  <si>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</si>
  <si>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</si>
  <si>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</si>
  <si>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</si>
  <si>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</si>
  <si>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</si>
  <si>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</si>
  <si>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</si>
  <si>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</si>
  <si>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</si>
  <si>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</si>
  <si>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</si>
  <si>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</si>
  <si>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</si>
  <si>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</si>
  <si>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</si>
  <si>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</si>
  <si>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</si>
  <si>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</si>
  <si>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</si>
  <si>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</si>
  <si>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</si>
  <si>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</si>
  <si>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</si>
  <si>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</si>
  <si>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</si>
  <si>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</si>
  <si>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</si>
  <si>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</si>
  <si>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</si>
  <si>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</si>
  <si>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</si>
  <si>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</si>
  <si>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</si>
  <si>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</si>
  <si>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</si>
  <si>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</si>
  <si>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</si>
  <si>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</si>
  <si>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</si>
  <si>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</si>
  <si>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</si>
  <si>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</si>
  <si>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</si>
  <si>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</si>
  <si>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</si>
  <si>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</si>
  <si>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</si>
  <si>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</si>
  <si>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</si>
  <si>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</si>
  <si>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</si>
  <si>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</si>
  <si>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</si>
  <si>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</si>
  <si>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</si>
  <si>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</si>
  <si>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</si>
  <si>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</si>
  <si>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</si>
  <si>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</si>
  <si>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</si>
  <si>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</si>
  <si>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</si>
  <si>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</si>
  <si>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</si>
  <si>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</si>
  <si>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</si>
  <si>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</si>
  <si>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</si>
  <si>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</si>
  <si>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</si>
  <si>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</si>
  <si>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</si>
  <si>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</si>
  <si>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</si>
  <si>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</si>
  <si>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</si>
  <si>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</si>
  <si>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</si>
  <si>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</si>
  <si>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</si>
  <si>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</si>
  <si>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</si>
  <si>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</si>
  <si>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</si>
  <si>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</si>
  <si>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</si>
  <si>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</si>
  <si>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</si>
  <si>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</si>
  <si>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</si>
  <si>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</si>
  <si>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</si>
  <si>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</si>
  <si>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</si>
  <si>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</si>
  <si>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</si>
  <si>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</si>
  <si>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</si>
  <si>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</si>
  <si>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</si>
  <si>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</si>
  <si>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</si>
  <si>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</si>
  <si>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</si>
  <si>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</si>
  <si>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</si>
  <si>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</si>
  <si>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</si>
  <si>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</si>
  <si>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</si>
  <si>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</si>
  <si>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</si>
  <si>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</si>
  <si>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</si>
  <si>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</si>
  <si>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</si>
  <si>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</si>
  <si>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</si>
  <si>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</si>
  <si>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</si>
  <si>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</si>
  <si>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</si>
  <si>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</si>
  <si>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</si>
  <si>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</si>
  <si>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</si>
  <si>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</si>
  <si>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</si>
  <si>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</si>
  <si>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</si>
  <si>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</si>
  <si>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</si>
  <si>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</si>
  <si>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</si>
  <si>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</si>
  <si>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</si>
  <si>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</si>
  <si>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</si>
  <si>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</si>
  <si>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</si>
  <si>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</si>
  <si>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</si>
  <si>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</si>
  <si>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</si>
  <si>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</si>
  <si>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</si>
  <si>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</si>
  <si>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</si>
  <si>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</si>
  <si>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</si>
  <si>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</si>
  <si>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</si>
  <si>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</si>
  <si>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</si>
  <si>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</si>
  <si>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</si>
  <si>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</si>
  <si>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</si>
  <si>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</si>
  <si>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</si>
  <si>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</si>
  <si>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</si>
  <si>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</si>
  <si>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</si>
  <si>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</si>
  <si>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</si>
  <si>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</si>
  <si>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</si>
  <si>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</si>
  <si>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</si>
  <si>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</si>
  <si>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</si>
  <si>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</si>
  <si>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</si>
  <si>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</si>
  <si>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</si>
  <si>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</si>
  <si>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</si>
  <si>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</si>
  <si>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</si>
  <si>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</si>
  <si>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</si>
  <si>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</si>
  <si>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</si>
  <si>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</si>
  <si>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</si>
  <si>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</si>
  <si>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</si>
  <si>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</si>
  <si>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</si>
  <si>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</si>
  <si>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</si>
  <si>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</si>
  <si>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</si>
  <si>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</si>
  <si>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</si>
  <si>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</si>
  <si>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</si>
  <si>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</si>
  <si>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</si>
  <si>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</si>
  <si>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</si>
  <si>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</si>
  <si>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</si>
  <si>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</si>
  <si>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</si>
  <si>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</si>
  <si>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</si>
  <si>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</si>
  <si>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</si>
  <si>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</si>
  <si>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</si>
  <si>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</si>
  <si>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</si>
  <si>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</si>
  <si>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</si>
  <si>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</si>
  <si>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</si>
  <si>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</si>
  <si>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</si>
  <si>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</si>
  <si>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</si>
  <si>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</si>
  <si>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</si>
  <si>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</si>
  <si>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</si>
  <si>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</si>
  <si>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</si>
  <si>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</si>
  <si>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</si>
  <si>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</si>
  <si>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</si>
  <si>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</si>
  <si>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</si>
  <si>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</si>
  <si>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</si>
  <si>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</si>
  <si>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</si>
  <si>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</si>
  <si>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</si>
  <si>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</si>
  <si>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</si>
  <si>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</si>
  <si>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</si>
  <si>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</si>
  <si>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</si>
  <si>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</si>
  <si>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</si>
  <si>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</si>
  <si>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</si>
  <si>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</si>
  <si>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</si>
  <si>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</si>
  <si>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</si>
  <si>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</si>
  <si>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</si>
  <si>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</si>
  <si>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</si>
  <si>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</si>
  <si>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</si>
  <si>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</si>
  <si>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</si>
  <si>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</si>
  <si>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</si>
  <si>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</si>
  <si>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</si>
  <si>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</si>
  <si>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</si>
  <si>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</si>
  <si>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</si>
  <si>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</si>
  <si>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</si>
  <si>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</si>
  <si>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</si>
  <si>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</si>
  <si>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</si>
  <si>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</si>
  <si>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</si>
  <si>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</si>
  <si>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</si>
  <si>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</si>
  <si>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</si>
  <si>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</si>
  <si>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</si>
  <si>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</si>
  <si>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</si>
  <si>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</si>
  <si>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</si>
  <si>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</si>
  <si>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</si>
  <si>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</si>
  <si>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</si>
  <si>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</si>
  <si>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</si>
  <si>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</si>
  <si>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</si>
  <si>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</si>
  <si>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</si>
  <si>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</si>
  <si>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</si>
  <si>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</si>
  <si>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</si>
  <si>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</si>
  <si>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</si>
  <si>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</si>
  <si>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</si>
  <si>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</si>
  <si>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</si>
  <si>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</si>
  <si>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</si>
  <si>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</si>
  <si>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</si>
  <si>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</si>
  <si>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</si>
  <si>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</si>
  <si>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</si>
  <si>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</si>
  <si>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</si>
  <si>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</si>
  <si>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</si>
  <si>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</si>
  <si>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</si>
  <si>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</si>
  <si>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</si>
  <si>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</si>
  <si>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</si>
  <si>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</si>
  <si>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</si>
  <si>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</si>
  <si>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</si>
  <si>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</si>
  <si>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</si>
  <si>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</si>
  <si>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</si>
  <si>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</si>
  <si>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</si>
  <si>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</si>
  <si>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</si>
  <si>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</si>
  <si>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</si>
  <si>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</si>
  <si>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</si>
  <si>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</si>
  <si>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</si>
  <si>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</si>
  <si>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</si>
  <si>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</si>
  <si>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</si>
  <si>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</si>
  <si>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</si>
  <si>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</si>
  <si>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</si>
  <si>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</si>
  <si>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</si>
  <si>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</si>
  <si>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</si>
  <si>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</si>
  <si>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</si>
  <si>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</si>
  <si>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</si>
  <si>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</si>
  <si>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</si>
  <si>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</si>
  <si>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</si>
  <si>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</si>
  <si>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</si>
  <si>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</si>
  <si>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</si>
  <si>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</si>
  <si>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</si>
  <si>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</si>
  <si>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</si>
  <si>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</si>
  <si>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</si>
  <si>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</si>
  <si>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</si>
  <si>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</si>
  <si>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</si>
  <si>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</si>
  <si>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</si>
  <si>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</si>
  <si>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</si>
  <si>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</si>
  <si>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</si>
  <si>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</si>
  <si>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</si>
  <si>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</si>
  <si>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</si>
  <si>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</si>
  <si>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</si>
  <si>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</si>
  <si>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</si>
  <si>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</si>
  <si>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</si>
  <si>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</si>
  <si>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</si>
  <si>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</si>
  <si>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</si>
  <si>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</si>
  <si>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</si>
  <si>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</si>
  <si>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</si>
  <si>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</si>
  <si>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</si>
  <si>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</si>
  <si>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</si>
  <si>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</si>
  <si>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</si>
  <si>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</si>
  <si>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</si>
  <si>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</si>
  <si>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</si>
  <si>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</si>
  <si>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</si>
  <si>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</si>
  <si>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</si>
  <si>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</si>
  <si>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</si>
  <si>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</si>
  <si>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</si>
  <si>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</si>
  <si>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</si>
  <si>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</si>
  <si>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</si>
  <si>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</si>
  <si>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</si>
  <si>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</si>
  <si>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</si>
  <si>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</si>
  <si>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</si>
  <si>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</si>
  <si>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</si>
  <si>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</si>
  <si>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</si>
  <si>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</si>
  <si>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</si>
  <si>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</si>
  <si>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</si>
  <si>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</si>
  <si>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</si>
  <si>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</si>
  <si>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</si>
  <si>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</si>
  <si>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</si>
  <si>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</si>
  <si>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</si>
  <si>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</si>
  <si>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</si>
  <si>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</si>
  <si>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</si>
  <si>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</si>
  <si>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</si>
  <si>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</si>
  <si>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</si>
  <si>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</si>
  <si>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</si>
  <si>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</si>
  <si>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</si>
  <si>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</si>
  <si>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</si>
  <si>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</si>
  <si>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</si>
  <si>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</si>
  <si>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</si>
  <si>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</si>
  <si>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</si>
  <si>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</si>
  <si>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</si>
  <si>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</si>
  <si>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</si>
  <si>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</si>
  <si>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</si>
  <si>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</si>
  <si>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</si>
  <si>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</si>
  <si>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</si>
  <si>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</si>
  <si>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</si>
  <si>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</si>
  <si>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</si>
  <si>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</si>
  <si>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</si>
  <si>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</si>
  <si>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</si>
  <si>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</si>
  <si>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</si>
  <si>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</si>
  <si>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</si>
  <si>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</si>
  <si>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</si>
  <si>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</si>
  <si>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</si>
  <si>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</si>
  <si>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</si>
  <si>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</si>
  <si>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</si>
  <si>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</si>
  <si>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</si>
  <si>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</si>
  <si>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</si>
  <si>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</si>
  <si>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</si>
  <si>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</si>
  <si>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</si>
  <si>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</si>
  <si>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</si>
  <si>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</si>
  <si>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</si>
  <si>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</si>
  <si>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</si>
  <si>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</si>
  <si>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</si>
  <si>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</si>
  <si>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</si>
  <si>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</si>
  <si>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</si>
  <si>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</si>
  <si>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</si>
  <si>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</si>
  <si>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</si>
  <si>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</si>
  <si>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</si>
  <si>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</si>
  <si>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</si>
  <si>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</si>
  <si>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</si>
  <si>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</si>
  <si>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</si>
  <si>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</si>
  <si>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</si>
  <si>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</si>
  <si>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</si>
  <si>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</si>
  <si>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</si>
  <si>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</si>
  <si>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</si>
  <si>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</si>
  <si>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</si>
  <si>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</si>
  <si>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</si>
  <si>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</si>
  <si>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</si>
  <si>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</si>
  <si>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</si>
  <si>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</si>
  <si>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</si>
  <si>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</si>
  <si>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</si>
  <si>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</si>
  <si>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</si>
  <si>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</si>
  <si>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</si>
  <si>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</si>
  <si>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</si>
  <si>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</si>
  <si>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</si>
  <si>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</si>
  <si>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</si>
  <si>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</si>
  <si>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</si>
  <si>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</si>
  <si>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</si>
  <si>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</si>
  <si>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</si>
  <si>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</si>
  <si>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</si>
  <si>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</si>
  <si>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</si>
  <si>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</si>
  <si>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</si>
  <si>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</si>
  <si>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</si>
  <si>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</si>
  <si>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</si>
  <si>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</si>
  <si>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</si>
  <si>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</si>
  <si>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</si>
  <si>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</si>
  <si>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</si>
  <si>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</si>
  <si>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</si>
  <si>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</si>
  <si>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</si>
  <si>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</si>
  <si>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</si>
  <si>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</si>
  <si>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</si>
  <si>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</si>
  <si>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</si>
  <si>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</si>
  <si>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</si>
  <si>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</si>
  <si>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</si>
  <si>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</si>
  <si>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</si>
  <si>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</si>
  <si>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</si>
  <si>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</si>
  <si>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</si>
  <si>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</si>
  <si>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</si>
  <si>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</si>
  <si>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</si>
  <si>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</si>
  <si>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</si>
  <si>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</si>
  <si>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</si>
  <si>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</si>
  <si>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</si>
  <si>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</si>
  <si>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</si>
  <si>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</si>
  <si>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</si>
  <si>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</si>
  <si>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</si>
  <si>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</si>
  <si>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</si>
  <si>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</si>
  <si>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</si>
  <si>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</si>
  <si>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</si>
  <si>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</si>
  <si>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</si>
  <si>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</si>
  <si>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</si>
  <si>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</si>
  <si>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</si>
  <si>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</si>
  <si>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</si>
  <si>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</si>
  <si>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</si>
  <si>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</si>
  <si>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</si>
  <si>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</si>
  <si>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</si>
  <si>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</si>
  <si>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</si>
  <si>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</si>
  <si>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</si>
  <si>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</si>
  <si>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</si>
  <si>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</si>
  <si>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</si>
  <si>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</si>
  <si>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</si>
  <si>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</si>
  <si>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</si>
  <si>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</si>
  <si>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</si>
  <si>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</si>
  <si>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</si>
  <si>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</si>
  <si>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</si>
  <si>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</si>
  <si>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</si>
  <si>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</si>
  <si>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</si>
  <si>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</si>
  <si>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</si>
  <si>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</si>
  <si>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</si>
  <si>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</si>
  <si>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</si>
  <si>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</si>
  <si>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</si>
  <si>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</si>
  <si>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</si>
  <si>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</si>
  <si>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</si>
  <si>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</si>
  <si>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</si>
  <si>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</si>
  <si>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</si>
  <si>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</si>
  <si>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</si>
  <si>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</si>
  <si>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</si>
  <si>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</si>
  <si>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</si>
  <si>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</si>
  <si>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</si>
  <si>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</si>
  <si>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</si>
  <si>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</si>
  <si>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</si>
  <si>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</si>
  <si>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</si>
  <si>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</si>
  <si>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</si>
  <si>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</si>
  <si>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</si>
  <si>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</si>
  <si>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</si>
  <si>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</si>
  <si>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</si>
  <si>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</si>
  <si>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</si>
  <si>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</si>
  <si>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</si>
  <si>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</si>
  <si>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</si>
  <si>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</si>
  <si>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</si>
  <si>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</si>
  <si>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</si>
  <si>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</si>
  <si>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</si>
  <si>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</si>
  <si>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</si>
  <si>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</si>
  <si>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</si>
  <si>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</si>
  <si>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</si>
  <si>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</si>
  <si>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</si>
  <si>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</si>
  <si>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</si>
  <si>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</si>
  <si>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</si>
  <si>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</si>
  <si>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</si>
  <si>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</si>
  <si>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</si>
  <si>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</si>
  <si>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</si>
  <si>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</si>
  <si>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</si>
  <si>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</si>
  <si>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</si>
  <si>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</si>
  <si>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</si>
  <si>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</si>
  <si>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</si>
  <si>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</si>
  <si>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</si>
  <si>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</si>
  <si>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</si>
  <si>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</si>
  <si>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</si>
  <si>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</si>
  <si>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</si>
  <si>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</si>
  <si>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</si>
  <si>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</si>
  <si>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</si>
  <si>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</si>
  <si>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</si>
  <si>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</si>
  <si>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</si>
  <si>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</si>
  <si>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</si>
  <si>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</si>
  <si>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</si>
  <si>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</si>
  <si>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</si>
  <si>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</si>
  <si>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</si>
  <si>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</si>
  <si>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</si>
  <si>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</si>
  <si>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</si>
  <si>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</si>
  <si>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</si>
  <si>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</si>
  <si>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</si>
  <si>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</si>
  <si>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</si>
  <si>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</si>
  <si>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</si>
  <si>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</si>
  <si>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</si>
  <si>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</si>
  <si>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</si>
  <si>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</si>
  <si>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</si>
  <si>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</si>
  <si>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</si>
  <si>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</si>
  <si>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</si>
  <si>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</si>
  <si>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</si>
  <si>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</si>
  <si>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</si>
  <si>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</si>
  <si>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</si>
  <si>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</si>
  <si>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</si>
  <si>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</si>
  <si>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</si>
  <si>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</si>
  <si>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</si>
  <si>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</si>
  <si>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</si>
  <si>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</si>
  <si>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</si>
  <si>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</si>
  <si>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</si>
  <si>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</si>
  <si>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</si>
  <si>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</si>
  <si>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</si>
  <si>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</si>
  <si>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</si>
  <si>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</si>
  <si>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</si>
  <si>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</si>
  <si>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</si>
  <si>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</si>
  <si>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</si>
  <si>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</si>
  <si>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</si>
  <si>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</si>
  <si>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</si>
  <si>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</si>
  <si>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</si>
  <si>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</si>
  <si>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</si>
  <si>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</si>
  <si>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</si>
  <si>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</si>
  <si>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</si>
  <si>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</si>
  <si>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</si>
  <si>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</si>
  <si>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</si>
  <si>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</si>
  <si>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</si>
  <si>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</si>
  <si>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</si>
  <si>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</si>
  <si>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</si>
  <si>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</si>
  <si>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</si>
  <si>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</si>
  <si>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</si>
  <si>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</si>
  <si>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</si>
  <si>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</si>
  <si>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</si>
  <si>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</si>
  <si>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</si>
  <si>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</si>
  <si>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</si>
  <si>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</si>
  <si>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</si>
  <si>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</si>
  <si>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</si>
  <si>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</si>
  <si>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</si>
  <si>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</si>
  <si>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</si>
  <si>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</si>
  <si>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</si>
  <si>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</si>
  <si>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</si>
  <si>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</si>
  <si>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</si>
  <si>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</si>
  <si>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</si>
  <si>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</si>
  <si>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</si>
  <si>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</si>
  <si>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</si>
  <si>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</si>
  <si>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</si>
  <si>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</si>
  <si>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</si>
  <si>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</si>
  <si>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</si>
  <si>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</si>
  <si>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</si>
  <si>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</si>
  <si>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</si>
  <si>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</si>
  <si>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</si>
  <si>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</si>
  <si>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</si>
  <si>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</si>
  <si>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</si>
  <si>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</si>
  <si>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</si>
  <si>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</si>
  <si>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</si>
  <si>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</si>
  <si>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</si>
  <si>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</si>
  <si>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</si>
  <si>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</si>
  <si>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</si>
  <si>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</si>
  <si>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</si>
  <si>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</si>
  <si>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</si>
  <si>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</si>
  <si>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</si>
  <si>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</si>
  <si>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</si>
  <si>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</si>
  <si>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</si>
  <si>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</si>
  <si>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</si>
  <si>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</si>
  <si>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</si>
  <si>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</si>
  <si>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</si>
  <si>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</si>
  <si>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</si>
  <si>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</si>
  <si>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</si>
  <si>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</si>
  <si>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</si>
  <si>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</si>
  <si>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</si>
  <si>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</si>
  <si>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</si>
  <si>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</si>
  <si>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</si>
  <si>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</si>
  <si>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</si>
  <si>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</si>
  <si>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</si>
  <si>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</si>
  <si>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</si>
  <si>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</si>
  <si>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</si>
  <si>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</si>
  <si>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</si>
  <si>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</si>
  <si>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</si>
  <si>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</si>
  <si>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</si>
  <si>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</si>
  <si>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</si>
  <si>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</si>
  <si>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</si>
  <si>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</si>
  <si>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</si>
  <si>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</si>
  <si>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</si>
  <si>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</si>
  <si>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</si>
  <si>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</si>
  <si>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</si>
  <si>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</si>
  <si>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</si>
  <si>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</si>
  <si>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</si>
  <si>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</si>
  <si>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</si>
  <si>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</si>
  <si>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</si>
  <si>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</si>
  <si>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</si>
  <si>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</si>
  <si>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</si>
  <si>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</si>
  <si>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</si>
  <si>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</si>
  <si>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</si>
  <si>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</si>
  <si>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</si>
  <si>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</si>
  <si>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</si>
  <si>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</si>
  <si>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</si>
  <si>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</si>
  <si>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</si>
  <si>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</si>
  <si>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</si>
  <si>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</si>
  <si>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</si>
  <si>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</si>
  <si>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</si>
  <si>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</si>
  <si>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</si>
  <si>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</si>
  <si>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</si>
  <si>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</si>
  <si>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</si>
  <si>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</si>
  <si>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</si>
  <si>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</si>
  <si>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</si>
  <si>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</si>
  <si>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</si>
  <si>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</si>
  <si>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</si>
  <si>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</si>
  <si>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</si>
  <si>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</si>
  <si>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</si>
  <si>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</si>
  <si>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</si>
  <si>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</si>
  <si>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</si>
  <si>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</si>
  <si>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</si>
  <si>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</si>
  <si>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</si>
  <si>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</si>
  <si>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</si>
  <si>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</si>
  <si>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</si>
  <si>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</si>
  <si>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</si>
  <si>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</si>
  <si>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</si>
  <si>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</si>
  <si>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</si>
  <si>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</si>
  <si>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</si>
  <si>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</si>
  <si>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</si>
  <si>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</si>
  <si>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</si>
  <si>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</si>
  <si>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</si>
  <si>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</si>
  <si>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</si>
  <si>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</si>
  <si>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</si>
  <si>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</si>
  <si>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</si>
  <si>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</si>
  <si>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</si>
  <si>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</si>
  <si>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</si>
  <si>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</si>
  <si>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</si>
  <si>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</si>
  <si>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</si>
  <si>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</si>
  <si>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</si>
  <si>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</si>
  <si>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</si>
  <si>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</si>
  <si>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</si>
  <si>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</si>
  <si>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</si>
  <si>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</si>
  <si>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</si>
  <si>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</si>
  <si>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</si>
  <si>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</si>
  <si>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</si>
  <si>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</si>
  <si>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</si>
  <si>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</si>
  <si>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</si>
  <si>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</si>
  <si>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</si>
  <si>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</si>
  <si>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</si>
  <si>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</si>
  <si>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</si>
  <si>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</si>
  <si>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</si>
  <si>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</si>
  <si>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</si>
  <si>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</si>
  <si>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</si>
  <si>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</si>
  <si>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</si>
  <si>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</si>
  <si>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</si>
  <si>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</si>
  <si>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</si>
  <si>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</si>
  <si>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</si>
  <si>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</si>
  <si>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</si>
  <si>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</si>
  <si>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</si>
  <si>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</si>
  <si>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</si>
  <si>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</si>
  <si>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</si>
  <si>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</si>
  <si>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</si>
  <si>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</si>
  <si>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</si>
  <si>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</si>
  <si>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</si>
  <si>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</si>
  <si>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</si>
  <si>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</si>
  <si>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</si>
  <si>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</si>
  <si>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</si>
  <si>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</si>
  <si>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</si>
  <si>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</si>
  <si>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</si>
  <si>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</si>
  <si>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</si>
  <si>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</si>
  <si>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</si>
  <si>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</si>
  <si>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</si>
  <si>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</si>
  <si>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</si>
  <si>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</si>
  <si>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</si>
  <si>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</si>
  <si>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</si>
  <si>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</si>
  <si>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</si>
  <si>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</si>
  <si>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</si>
  <si>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</si>
  <si>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</si>
  <si>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</si>
  <si>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</si>
  <si>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</si>
  <si>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</si>
  <si>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</si>
  <si>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</si>
  <si>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</si>
  <si>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</si>
  <si>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</si>
  <si>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</si>
  <si>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</si>
  <si>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</si>
  <si>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</si>
  <si>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</si>
  <si>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</si>
  <si>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</si>
  <si>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</si>
  <si>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</si>
  <si>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</si>
  <si>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</si>
  <si>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</si>
  <si>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</si>
  <si>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</si>
  <si>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</si>
  <si>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</si>
  <si>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</si>
  <si>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</si>
  <si>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</si>
  <si>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</si>
  <si>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</si>
  <si>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</si>
  <si>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</si>
  <si>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</si>
  <si>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</si>
  <si>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</si>
  <si>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</si>
  <si>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</si>
  <si>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</si>
  <si>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</si>
  <si>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</si>
  <si>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</si>
  <si>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</si>
  <si>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</si>
  <si>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</si>
  <si>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</si>
  <si>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</si>
  <si>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</si>
  <si>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</si>
  <si>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</si>
  <si>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</si>
  <si>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</si>
  <si>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</si>
  <si>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</si>
  <si>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</si>
  <si>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</si>
  <si>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</si>
  <si>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</si>
  <si>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</si>
  <si>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</si>
  <si>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</si>
  <si>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</si>
  <si>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</si>
  <si>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</si>
  <si>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</si>
  <si>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</si>
  <si>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</si>
  <si>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</si>
  <si>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</si>
  <si>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</si>
  <si>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</si>
  <si>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</si>
  <si>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</si>
  <si>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</si>
  <si>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</si>
  <si>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</si>
  <si>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</si>
  <si>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</si>
  <si>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</si>
  <si>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</si>
  <si>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</si>
  <si>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</si>
  <si>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</si>
  <si>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</si>
  <si>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</si>
  <si>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</si>
  <si>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</si>
  <si>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</si>
  <si>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</si>
  <si>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</si>
  <si>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</si>
  <si>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</si>
  <si>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</si>
  <si>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</si>
  <si>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</si>
  <si>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</si>
  <si>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</si>
  <si>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</si>
  <si>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</si>
  <si>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</si>
  <si>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</si>
  <si>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</si>
  <si>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</si>
  <si>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</si>
  <si>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</si>
  <si>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</si>
  <si>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</si>
  <si>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</si>
  <si>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</si>
  <si>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</si>
  <si>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</si>
  <si>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</si>
  <si>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</si>
  <si>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</si>
  <si>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</si>
  <si>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</si>
  <si>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</si>
  <si>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</si>
  <si>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</si>
  <si>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</si>
  <si>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</si>
  <si>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</si>
  <si>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</si>
  <si>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</si>
  <si>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</si>
  <si>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</si>
  <si>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</si>
  <si>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</si>
  <si>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</si>
  <si>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</si>
  <si>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</si>
  <si>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</si>
  <si>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</si>
  <si>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</si>
  <si>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</si>
  <si>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</si>
  <si>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</si>
  <si>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</si>
  <si>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</si>
  <si>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</si>
  <si>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</si>
  <si>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</si>
  <si>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</si>
  <si>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</si>
  <si>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</si>
  <si>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</si>
  <si>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</si>
  <si>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</si>
  <si>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</si>
  <si>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</si>
  <si>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</si>
  <si>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</si>
  <si>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</si>
  <si>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</si>
  <si>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</si>
  <si>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</si>
  <si>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</si>
  <si>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</si>
  <si>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</si>
  <si>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</si>
  <si>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</si>
  <si>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</si>
  <si>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</si>
  <si>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</si>
  <si>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</si>
  <si>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</si>
  <si>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</si>
  <si>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</si>
  <si>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</si>
  <si>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</si>
  <si>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</si>
  <si>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</si>
  <si>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</si>
  <si>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</si>
  <si>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</si>
  <si>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</si>
  <si>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</si>
  <si>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</si>
  <si>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</si>
  <si>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</si>
  <si>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</si>
  <si>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</si>
  <si>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</si>
  <si>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</si>
  <si>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</si>
  <si>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</si>
  <si>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</si>
  <si>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</si>
  <si>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</si>
  <si>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</si>
  <si>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</si>
  <si>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</si>
  <si>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</si>
  <si>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</si>
  <si>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</si>
  <si>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</si>
  <si>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</si>
  <si>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</si>
  <si>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</si>
  <si>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</si>
  <si>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</si>
  <si>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</si>
  <si>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</si>
  <si>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</si>
  <si>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</si>
  <si>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</si>
  <si>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</si>
  <si>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</si>
  <si>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</si>
  <si>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</si>
  <si>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</si>
  <si>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</si>
  <si>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</si>
  <si>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</si>
  <si>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</si>
  <si>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</si>
  <si>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</si>
  <si>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</si>
  <si>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</si>
  <si>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</si>
  <si>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</si>
  <si>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</si>
  <si>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</si>
  <si>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</si>
  <si>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</si>
  <si>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</si>
  <si>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</si>
  <si>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</si>
  <si>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</si>
  <si>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</si>
  <si>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</si>
  <si>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</si>
  <si>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</si>
  <si>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</si>
  <si>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</si>
  <si>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</si>
  <si>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</si>
  <si>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</si>
  <si>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</si>
  <si>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</si>
  <si>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</si>
  <si>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</si>
  <si>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</si>
  <si>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</si>
  <si>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</si>
  <si>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</si>
  <si>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</si>
  <si>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</si>
  <si>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</si>
  <si>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</si>
  <si>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</si>
  <si>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</si>
  <si>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</si>
  <si>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</si>
  <si>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</si>
  <si>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</si>
  <si>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</si>
  <si>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</si>
  <si>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</si>
  <si>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</si>
  <si>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</si>
  <si>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</si>
  <si>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</si>
  <si>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</si>
  <si>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</si>
  <si>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</si>
  <si>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</si>
  <si>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</si>
  <si>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</si>
  <si>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</si>
  <si>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</si>
  <si>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</si>
  <si>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</si>
  <si>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</si>
  <si>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</si>
  <si>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</si>
  <si>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</si>
  <si>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</si>
  <si>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</si>
  <si>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</si>
  <si>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</si>
  <si>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</si>
  <si>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</si>
  <si>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</si>
  <si>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</si>
  <si>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</si>
  <si>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</si>
  <si>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</si>
  <si>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</si>
  <si>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</si>
  <si>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</si>
  <si>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</si>
  <si>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</si>
  <si>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</si>
  <si>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</si>
  <si>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</si>
  <si>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</si>
  <si>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</si>
  <si>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</si>
  <si>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</si>
  <si>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</si>
  <si>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</si>
  <si>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</si>
  <si>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</si>
  <si>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</si>
  <si>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</si>
  <si>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</si>
  <si>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</si>
  <si>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</si>
  <si>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</si>
  <si>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</si>
  <si>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</si>
  <si>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</si>
  <si>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</si>
  <si>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</si>
  <si>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</si>
  <si>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</si>
  <si>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</si>
  <si>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</si>
  <si>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</si>
  <si>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</si>
  <si>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</si>
  <si>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</si>
  <si>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</si>
  <si>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</si>
  <si>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</si>
  <si>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</si>
  <si>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</si>
  <si>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</si>
  <si>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</si>
  <si>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</si>
  <si>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</si>
  <si>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</si>
  <si>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</si>
  <si>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</si>
  <si>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</si>
  <si>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</si>
  <si>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</si>
  <si>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</si>
  <si>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</si>
  <si>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</si>
  <si>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</si>
  <si>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</si>
  <si>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</si>
  <si>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</si>
  <si>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</si>
  <si>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</si>
  <si>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</si>
  <si>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</si>
  <si>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</si>
  <si>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</si>
  <si>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</si>
  <si>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</si>
  <si>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</si>
  <si>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</si>
  <si>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</si>
  <si>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</si>
  <si>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</si>
  <si>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</si>
  <si>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</si>
  <si>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</si>
  <si>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</si>
  <si>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</si>
  <si>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</si>
  <si>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</si>
  <si>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</si>
  <si>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</si>
  <si>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</si>
  <si>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</si>
  <si>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</si>
  <si>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</si>
  <si>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</si>
  <si>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</si>
  <si>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</si>
  <si>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</si>
  <si>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</si>
  <si>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</si>
  <si>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</si>
  <si>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</si>
  <si>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</si>
  <si>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</si>
  <si>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</si>
  <si>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</si>
  <si>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</si>
  <si>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</si>
  <si>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</si>
  <si>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</si>
  <si>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</si>
  <si>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</si>
  <si>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</si>
  <si>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</si>
  <si>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</si>
  <si>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</si>
  <si>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</si>
  <si>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</si>
  <si>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</si>
  <si>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</si>
  <si>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</si>
  <si>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</si>
  <si>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</si>
  <si>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</si>
  <si>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</si>
  <si>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</si>
  <si>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</si>
  <si>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</si>
  <si>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</si>
  <si>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</si>
  <si>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</si>
  <si>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</si>
  <si>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</si>
  <si>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</si>
  <si>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</si>
  <si>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</si>
  <si>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</si>
  <si>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</si>
  <si>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</si>
  <si>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</si>
  <si>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</si>
  <si>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</si>
  <si>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</si>
  <si>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</si>
  <si>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</si>
  <si>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</si>
  <si>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</si>
  <si>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</si>
  <si>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</si>
  <si>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</si>
  <si>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</si>
  <si>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</si>
  <si>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</si>
  <si>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</si>
  <si>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</si>
  <si>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</si>
  <si>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</si>
  <si>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</si>
  <si>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</si>
  <si>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</si>
  <si>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</si>
  <si>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</si>
  <si>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</si>
  <si>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</si>
  <si>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</si>
  <si>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</si>
  <si>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</si>
  <si>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</si>
  <si>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</si>
  <si>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</si>
  <si>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</si>
  <si>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</si>
  <si>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</si>
  <si>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</si>
  <si>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</si>
  <si>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</si>
  <si>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</si>
  <si>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</si>
  <si>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</si>
  <si>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</si>
  <si>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</si>
  <si>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</si>
  <si>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</si>
  <si>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</si>
  <si>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</si>
  <si>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</si>
  <si>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</si>
  <si>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</si>
  <si>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</si>
  <si>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</si>
  <si>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</si>
  <si>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</si>
  <si>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</si>
  <si>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</si>
  <si>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</si>
  <si>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</si>
  <si>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</si>
  <si>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</si>
  <si>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</si>
  <si>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</si>
  <si>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</si>
  <si>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</si>
  <si>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</si>
  <si>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</si>
  <si>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</si>
  <si>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</si>
  <si>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</si>
  <si>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</si>
  <si>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</si>
  <si>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</si>
  <si>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</si>
  <si>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</si>
  <si>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</si>
  <si>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</si>
  <si>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</si>
  <si>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</si>
  <si>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</si>
  <si>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</si>
  <si>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</si>
  <si>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</si>
  <si>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</si>
  <si>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</si>
  <si>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</si>
  <si>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</si>
  <si>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</si>
  <si>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</si>
  <si>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</si>
  <si>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</si>
  <si>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</si>
  <si>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</si>
  <si>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</si>
  <si>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</si>
  <si>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</si>
  <si>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</si>
  <si>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</si>
  <si>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</si>
  <si>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</si>
  <si>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</si>
  <si>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</si>
  <si>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</si>
  <si>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</si>
  <si>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</si>
  <si>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</si>
  <si>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</si>
  <si>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</si>
  <si>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</si>
  <si>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</si>
  <si>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</si>
  <si>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</si>
  <si>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</si>
  <si>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</si>
  <si>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</si>
  <si>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</si>
  <si>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</si>
  <si>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</si>
  <si>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</si>
  <si>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</si>
  <si>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</si>
  <si>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</si>
  <si>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</si>
  <si>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</si>
  <si>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</si>
  <si>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</si>
  <si>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</si>
  <si>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</si>
  <si>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</si>
  <si>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</si>
  <si>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</si>
  <si>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</si>
  <si>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</si>
  <si>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</si>
  <si>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</si>
  <si>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</si>
  <si>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</si>
  <si>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</si>
  <si>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</si>
  <si>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</si>
  <si>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</si>
  <si>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</si>
  <si>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</si>
  <si>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</si>
  <si>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</si>
  <si>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</si>
  <si>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</si>
  <si>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</si>
  <si>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</si>
  <si>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</si>
  <si>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</si>
  <si>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</si>
  <si>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</si>
  <si>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</si>
  <si>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</si>
  <si>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</si>
  <si>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</si>
  <si>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</si>
  <si>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</si>
  <si>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</si>
  <si>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</si>
  <si>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</si>
  <si>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</si>
  <si>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</si>
  <si>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</si>
  <si>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</si>
  <si>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</si>
  <si>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</si>
  <si>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</si>
  <si>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</si>
  <si>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</si>
  <si>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</si>
  <si>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</si>
  <si>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</si>
  <si>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</si>
  <si>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</si>
  <si>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</si>
  <si>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</si>
  <si>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</si>
  <si>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</si>
  <si>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</si>
  <si>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</si>
  <si>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</si>
  <si>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</si>
  <si>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</si>
  <si>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</si>
  <si>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</si>
  <si>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</si>
  <si>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</si>
  <si>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</si>
  <si>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</si>
  <si>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</si>
  <si>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</si>
  <si>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</si>
  <si>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</si>
  <si>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</si>
  <si>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</si>
  <si>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</si>
  <si>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</si>
  <si>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</si>
  <si>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</si>
  <si>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</si>
  <si>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</si>
  <si>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</si>
  <si>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</si>
  <si>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</si>
  <si>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</si>
  <si>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</si>
  <si>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</si>
  <si>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</si>
  <si>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</si>
  <si>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</si>
  <si>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</si>
  <si>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</si>
  <si>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</si>
  <si>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</si>
  <si>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</si>
  <si>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</si>
  <si>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</si>
  <si>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</si>
  <si>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</si>
  <si>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</si>
  <si>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</si>
  <si>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</si>
  <si>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</si>
  <si>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</si>
  <si>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</si>
  <si>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</si>
  <si>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</si>
  <si>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</si>
  <si>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</si>
  <si>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</si>
  <si>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</si>
  <si>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</si>
  <si>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</si>
  <si>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</si>
  <si>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</si>
  <si>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</si>
  <si>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</si>
  <si>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</si>
  <si>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</si>
  <si>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</si>
  <si>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</si>
  <si>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</si>
  <si>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</si>
  <si>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</si>
  <si>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</si>
  <si>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</si>
  <si>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</si>
  <si>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</si>
  <si>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</si>
  <si>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</si>
  <si>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</si>
  <si>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</si>
  <si>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</si>
  <si>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</si>
  <si>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</si>
  <si>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</si>
  <si>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</si>
  <si>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</si>
  <si>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</si>
  <si>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</si>
  <si>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</si>
  <si>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</si>
  <si>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</si>
  <si>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</si>
  <si>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</si>
  <si>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</si>
  <si>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</si>
  <si>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</si>
  <si>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</si>
  <si>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</si>
  <si>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</si>
  <si>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</si>
  <si>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</si>
  <si>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</si>
  <si>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</si>
  <si>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</si>
  <si>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</si>
  <si>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</si>
  <si>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</si>
  <si>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</si>
  <si>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</si>
  <si>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</si>
  <si>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</si>
  <si>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</si>
  <si>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</si>
  <si>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</si>
  <si>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</si>
  <si>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</si>
  <si>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</si>
  <si>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</si>
  <si>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</si>
  <si>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</si>
  <si>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</si>
  <si>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</si>
  <si>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</si>
  <si>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</si>
  <si>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</si>
  <si>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</si>
  <si>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</si>
  <si>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</si>
  <si>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</si>
  <si>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</si>
  <si>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</si>
  <si>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</si>
  <si>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</si>
  <si>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</si>
  <si>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</si>
  <si>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</si>
  <si>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</si>
  <si>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</si>
  <si>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</si>
  <si>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</si>
  <si>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</si>
  <si>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</si>
  <si>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</si>
  <si>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</si>
  <si>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</si>
  <si>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</si>
  <si>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</si>
  <si>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</si>
  <si>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</si>
  <si>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</si>
  <si>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</si>
  <si>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</si>
  <si>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</si>
  <si>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</si>
  <si>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</si>
  <si>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</si>
  <si>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</si>
  <si>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</si>
  <si>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</si>
  <si>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</si>
  <si>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</si>
  <si>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</si>
  <si>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</si>
  <si>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</si>
  <si>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</si>
  <si>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</si>
  <si>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</si>
  <si>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</si>
  <si>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</si>
  <si>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</si>
  <si>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</si>
  <si>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</si>
  <si>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</si>
  <si>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</si>
  <si>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</si>
  <si>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</si>
  <si>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</si>
  <si>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</si>
  <si>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</si>
  <si>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</si>
  <si>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</si>
  <si>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</si>
  <si>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</si>
  <si>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</si>
  <si>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</si>
  <si>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</si>
  <si>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</si>
  <si>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</si>
  <si>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</si>
  <si>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</si>
  <si>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</si>
  <si>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</si>
  <si>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</si>
  <si>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</si>
  <si>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</si>
  <si>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</si>
  <si>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</si>
  <si>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</si>
  <si>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</si>
  <si>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</si>
  <si>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</si>
  <si>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</si>
  <si>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</si>
  <si>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</si>
  <si>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</si>
  <si>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</si>
  <si>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</si>
  <si>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</si>
  <si>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</si>
  <si>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</si>
  <si>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</si>
  <si>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</si>
  <si>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</si>
  <si>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</si>
  <si>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</si>
  <si>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</si>
  <si>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</si>
  <si>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</si>
  <si>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</si>
  <si>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</si>
  <si>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</si>
  <si>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</si>
  <si>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</si>
  <si>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</si>
  <si>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</si>
  <si>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</si>
  <si>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</si>
  <si>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</si>
  <si>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</si>
  <si>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</si>
  <si>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</si>
  <si>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</si>
  <si>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</si>
  <si>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</si>
  <si>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</si>
  <si>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</si>
  <si>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</si>
  <si>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</si>
  <si>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</si>
  <si>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</si>
  <si>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</si>
  <si>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</si>
  <si>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</si>
  <si>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</si>
  <si>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</si>
  <si>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</si>
  <si>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</si>
  <si>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</si>
  <si>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</si>
  <si>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</si>
  <si>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</si>
  <si>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</si>
  <si>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</si>
  <si>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</si>
  <si>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</si>
  <si>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</si>
  <si>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</si>
  <si>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</si>
  <si>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</si>
  <si>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</si>
  <si>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</si>
  <si>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</si>
  <si>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</si>
  <si>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</si>
  <si>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</si>
  <si>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</si>
  <si>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</si>
  <si>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</si>
  <si>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</si>
  <si>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</si>
  <si>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</si>
  <si>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</si>
  <si>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</si>
  <si>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</si>
  <si>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</si>
  <si>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</si>
  <si>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</si>
  <si>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</si>
  <si>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</si>
  <si>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</si>
  <si>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</si>
  <si>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</si>
  <si>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</si>
  <si>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</si>
  <si>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</si>
  <si>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</si>
  <si>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</si>
  <si>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</si>
  <si>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</si>
  <si>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</si>
  <si>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</si>
  <si>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</si>
  <si>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</si>
  <si>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</si>
  <si>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</si>
  <si>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</si>
  <si>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</si>
  <si>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</si>
  <si>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</si>
  <si>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</si>
  <si>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</si>
  <si>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</si>
  <si>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</si>
  <si>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</si>
  <si>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</si>
  <si>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</si>
  <si>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</si>
  <si>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</si>
  <si>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</si>
  <si>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</si>
  <si>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</si>
  <si>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</si>
  <si>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</si>
  <si>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</si>
  <si>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</si>
  <si>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</si>
  <si>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</si>
  <si>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</si>
  <si>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</si>
  <si>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</si>
  <si>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</si>
  <si>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</si>
  <si>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</si>
  <si>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</si>
  <si>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</si>
  <si>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</si>
  <si>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</si>
  <si>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</si>
  <si>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</si>
  <si>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</si>
  <si>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</si>
  <si>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</si>
  <si>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</si>
  <si>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</si>
  <si>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</si>
  <si>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</si>
  <si>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</si>
  <si>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</si>
  <si>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</si>
  <si>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</si>
  <si>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</si>
  <si>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</si>
  <si>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</si>
  <si>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</si>
  <si>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</si>
  <si>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</si>
  <si>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</si>
  <si>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</si>
  <si>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</si>
  <si>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</si>
  <si>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</si>
  <si>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</si>
  <si>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</si>
  <si>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</si>
  <si>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</si>
  <si>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</si>
  <si>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</si>
  <si>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</si>
  <si>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</si>
  <si>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</si>
  <si>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</si>
  <si>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</si>
  <si>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</si>
  <si>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</si>
  <si>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</si>
  <si>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</si>
  <si>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</si>
  <si>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</si>
  <si>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</si>
  <si>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</si>
  <si>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</si>
  <si>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</si>
  <si>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</si>
  <si>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</si>
  <si>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</si>
  <si>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</si>
  <si>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</si>
  <si>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</si>
  <si>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</si>
  <si>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</si>
  <si>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</si>
  <si>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</si>
  <si>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</si>
  <si>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</si>
  <si>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</si>
  <si>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</si>
  <si>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</si>
  <si>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</si>
  <si>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</si>
  <si>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</si>
  <si>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</si>
  <si>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</si>
  <si>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</si>
  <si>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</si>
  <si>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</si>
  <si>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</si>
  <si>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</si>
  <si>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</si>
  <si>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</si>
  <si>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</si>
  <si>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</si>
  <si>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</si>
  <si>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</si>
  <si>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</si>
  <si>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</si>
  <si>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</si>
  <si>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</si>
  <si>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</si>
  <si>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</si>
  <si>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</si>
  <si>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</si>
  <si>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</si>
  <si>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</si>
  <si>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</si>
  <si>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</si>
  <si>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</si>
  <si>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</si>
  <si>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</si>
  <si>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</si>
  <si>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</si>
  <si>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</si>
  <si>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</si>
  <si>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</si>
  <si>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</si>
  <si>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</si>
  <si>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</si>
  <si>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</si>
  <si>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</si>
  <si>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</si>
  <si>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</si>
  <si>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</si>
  <si>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</si>
  <si>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</si>
  <si>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</si>
  <si>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</si>
  <si>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</si>
  <si>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</si>
  <si>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</si>
  <si>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</si>
  <si>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</si>
  <si>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</si>
  <si>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</si>
  <si>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</si>
  <si>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</si>
  <si>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</si>
  <si>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</si>
  <si>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</si>
  <si>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</si>
  <si>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</si>
  <si>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</si>
  <si>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</si>
  <si>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</si>
  <si>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</si>
  <si>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</si>
  <si>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</si>
  <si>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</si>
  <si>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</si>
  <si>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</si>
  <si>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</si>
  <si>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</si>
  <si>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</si>
  <si>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</si>
  <si>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</si>
  <si>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</si>
  <si>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</si>
  <si>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</si>
  <si>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</si>
  <si>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</si>
  <si>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</si>
  <si>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</si>
  <si>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</si>
  <si>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</si>
  <si>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</si>
  <si>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</si>
  <si>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</si>
  <si>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</si>
  <si>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</si>
  <si>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</si>
  <si>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</si>
  <si>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</si>
  <si>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</si>
  <si>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</si>
  <si>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</si>
  <si>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</si>
  <si>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</si>
  <si>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</si>
  <si>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</si>
  <si>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</si>
  <si>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</si>
  <si>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</si>
  <si>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</si>
  <si>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</si>
  <si>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</si>
  <si>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</si>
  <si>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</si>
  <si>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</si>
  <si>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</si>
  <si>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</si>
  <si>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</si>
  <si>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</si>
  <si>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</si>
  <si>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</si>
  <si>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</si>
  <si>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</si>
  <si>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</si>
  <si>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</si>
  <si>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</si>
  <si>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</si>
  <si>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</si>
  <si>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</si>
  <si>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</si>
  <si>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</si>
  <si>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</si>
  <si>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</si>
  <si>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</si>
  <si>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</si>
  <si>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</si>
  <si>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</si>
  <si>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</si>
  <si>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</si>
  <si>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</si>
  <si>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</si>
  <si>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</si>
  <si>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</si>
  <si>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</si>
  <si>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</si>
  <si>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</si>
  <si>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</si>
  <si>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</si>
  <si>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</si>
  <si>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</si>
  <si>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</si>
  <si>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</si>
  <si>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</si>
  <si>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</si>
  <si>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</si>
  <si>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</si>
  <si>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</si>
  <si>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</si>
  <si>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</si>
  <si>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</si>
  <si>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</si>
  <si>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</si>
  <si>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</si>
  <si>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</si>
  <si>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</si>
  <si>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</si>
  <si>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</si>
  <si>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</si>
  <si>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</si>
  <si>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</si>
  <si>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</si>
  <si>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</si>
  <si>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</si>
  <si>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</si>
  <si>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</si>
  <si>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</si>
  <si>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</si>
  <si>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</si>
  <si>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</si>
  <si>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</si>
  <si>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</si>
  <si>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</si>
  <si>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</si>
  <si>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</si>
  <si>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</si>
  <si>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</si>
  <si>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</si>
  <si>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</si>
  <si>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</si>
  <si>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</si>
  <si>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</si>
  <si>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</si>
  <si>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</si>
  <si>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</si>
  <si>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</si>
  <si>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</si>
  <si>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</si>
  <si>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</si>
  <si>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</si>
  <si>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</si>
  <si>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</si>
  <si>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</si>
  <si>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</si>
  <si>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</si>
  <si>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</si>
  <si>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</si>
  <si>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</si>
  <si>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</si>
  <si>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</si>
  <si>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</si>
  <si>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</si>
  <si>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</si>
  <si>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</si>
  <si>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</si>
  <si>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</si>
  <si>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</si>
  <si>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</si>
  <si>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</si>
  <si>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</si>
  <si>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</si>
  <si>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</si>
  <si>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</si>
  <si>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</si>
  <si>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</si>
  <si>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</si>
  <si>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</si>
  <si>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</si>
  <si>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</si>
  <si>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</si>
  <si>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</si>
  <si>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</si>
  <si>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</si>
  <si>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</si>
  <si>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</si>
  <si>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</si>
  <si>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</si>
  <si>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</si>
  <si>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</si>
  <si>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</si>
  <si>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</si>
  <si>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</si>
  <si>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</si>
  <si>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</si>
  <si>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</si>
  <si>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</si>
  <si>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</si>
  <si>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</si>
  <si>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</si>
  <si>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</si>
  <si>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</si>
  <si>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</si>
  <si>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</si>
  <si>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</si>
  <si>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</si>
  <si>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</si>
  <si>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</si>
  <si>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</si>
  <si>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</si>
  <si>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</si>
  <si>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</si>
  <si>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</si>
  <si>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</si>
  <si>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</si>
  <si>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</si>
  <si>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</si>
  <si>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</si>
  <si>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</si>
  <si>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</si>
  <si>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</si>
  <si>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</si>
  <si>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</si>
  <si>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</si>
  <si>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</si>
  <si>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</si>
  <si>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</si>
  <si>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</si>
  <si>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</si>
  <si>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</si>
  <si>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</si>
  <si>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</si>
  <si>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</si>
  <si>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</si>
  <si>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</si>
  <si>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</si>
  <si>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</si>
  <si>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</si>
  <si>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</si>
  <si>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</si>
  <si>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</si>
  <si>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</si>
  <si>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</si>
  <si>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</si>
  <si>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</si>
  <si>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</si>
  <si>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</si>
  <si>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</si>
  <si>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</si>
  <si>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</si>
  <si>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</si>
  <si>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</si>
  <si>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</si>
  <si>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</si>
  <si>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</si>
  <si>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</si>
  <si>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</si>
  <si>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</si>
  <si>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</si>
  <si>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</si>
  <si>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</si>
  <si>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</si>
  <si>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</si>
  <si>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</si>
  <si>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</si>
  <si>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</si>
  <si>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</si>
  <si>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</si>
  <si>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</si>
  <si>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</si>
  <si>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</si>
  <si>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</si>
  <si>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</si>
  <si>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</si>
  <si>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</si>
  <si>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</si>
  <si>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</si>
  <si>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</si>
  <si>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</si>
  <si>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</si>
  <si>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</si>
  <si>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</si>
  <si>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</si>
  <si>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</si>
  <si>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</si>
  <si>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</si>
  <si>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</si>
  <si>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</si>
  <si>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</si>
  <si>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</si>
  <si>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</si>
  <si>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</si>
  <si>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</si>
  <si>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</si>
  <si>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</si>
  <si>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</si>
  <si>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</si>
  <si>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</si>
  <si>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</si>
  <si>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</si>
  <si>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</si>
  <si>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</si>
  <si>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</si>
  <si>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</si>
  <si>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</si>
  <si>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</si>
  <si>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</si>
  <si>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</si>
  <si>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</si>
  <si>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</si>
  <si>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</si>
  <si>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</si>
  <si>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</si>
  <si>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</si>
  <si>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</si>
  <si>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</si>
  <si>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</si>
  <si>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</si>
  <si>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</si>
  <si>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</si>
  <si>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</si>
  <si>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</si>
  <si>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</si>
  <si>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</si>
  <si>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</si>
  <si>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</si>
  <si>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</si>
  <si>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</si>
  <si>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</si>
  <si>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</si>
  <si>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</si>
  <si>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</si>
  <si>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</si>
  <si>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</si>
  <si>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</si>
  <si>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</si>
  <si>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</si>
  <si>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</si>
  <si>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</si>
  <si>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</si>
  <si>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</si>
  <si>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</si>
  <si>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</si>
  <si>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</si>
  <si>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</si>
  <si>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</si>
  <si>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</si>
  <si>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</si>
  <si>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</si>
  <si>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</si>
  <si>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</si>
  <si>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</si>
  <si>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</si>
  <si>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</si>
  <si>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</si>
  <si>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</si>
  <si>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</si>
  <si>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</si>
  <si>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</si>
  <si>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</si>
  <si>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</si>
  <si>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</si>
  <si>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</si>
  <si>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</si>
  <si>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</si>
  <si>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</si>
  <si>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</si>
  <si>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</si>
  <si>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</si>
  <si>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</si>
  <si>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</si>
  <si>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</si>
  <si>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</si>
  <si>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</si>
  <si>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</si>
  <si>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</si>
  <si>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</si>
  <si>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</si>
  <si>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</si>
  <si>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</si>
  <si>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</si>
  <si>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</si>
  <si>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</si>
  <si>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</si>
  <si>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</si>
  <si>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</si>
  <si>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</si>
  <si>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</si>
  <si>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</si>
  <si>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</si>
  <si>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</si>
  <si>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</si>
  <si>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</si>
  <si>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</si>
  <si>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</si>
  <si>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</si>
  <si>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</si>
  <si>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</si>
  <si>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</si>
  <si>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</si>
  <si>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</si>
  <si>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</si>
  <si>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</si>
  <si>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</si>
  <si>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</si>
  <si>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</si>
  <si>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</si>
  <si>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</si>
  <si>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</si>
  <si>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</si>
  <si>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</si>
  <si>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</si>
  <si>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</si>
  <si>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</si>
  <si>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</si>
  <si>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</si>
  <si>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</si>
  <si>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</si>
  <si>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</si>
  <si>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</si>
  <si>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</si>
  <si>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</si>
  <si>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</si>
  <si>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</si>
  <si>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</si>
  <si>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</si>
  <si>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</si>
  <si>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</si>
  <si>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</si>
  <si>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</si>
  <si>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</si>
  <si>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</si>
  <si>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</si>
  <si>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</si>
  <si>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</si>
  <si>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</si>
  <si>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</si>
  <si>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</si>
  <si>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</si>
  <si>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</si>
  <si>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</si>
  <si>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</si>
  <si>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</si>
  <si>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</si>
  <si>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</si>
  <si>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</si>
  <si>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</si>
  <si>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</si>
  <si>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</si>
  <si>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</si>
  <si>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</si>
  <si>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</si>
  <si>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</si>
  <si>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</si>
  <si>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</si>
  <si>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</si>
  <si>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</si>
  <si>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</si>
  <si>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</si>
  <si>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</si>
  <si>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</si>
  <si>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</si>
  <si>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</si>
  <si>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</si>
  <si>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</si>
  <si>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</si>
  <si>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</si>
  <si>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</si>
  <si>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</si>
  <si>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</si>
  <si>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</si>
  <si>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</si>
  <si>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</si>
  <si>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</si>
  <si>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</si>
  <si>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</si>
  <si>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</si>
  <si>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</si>
  <si>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</si>
  <si>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</si>
  <si>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</si>
  <si>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</si>
  <si>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</si>
  <si>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</si>
  <si>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</si>
  <si>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</si>
  <si>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</si>
  <si>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</si>
  <si>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</si>
  <si>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</si>
  <si>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</si>
  <si>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</si>
  <si>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</si>
  <si>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</si>
  <si>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</si>
  <si>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</si>
  <si>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</si>
  <si>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</si>
  <si>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</si>
  <si>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</si>
  <si>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</si>
  <si>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</si>
  <si>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</si>
  <si>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</si>
  <si>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</si>
  <si>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</si>
  <si>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</si>
  <si>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</si>
  <si>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</si>
  <si>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</si>
  <si>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</si>
  <si>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</si>
  <si>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</si>
  <si>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</si>
  <si>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</si>
  <si>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</si>
  <si>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</si>
  <si>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</si>
  <si>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</si>
  <si>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</si>
  <si>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</si>
  <si>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</si>
  <si>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</si>
  <si>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</si>
  <si>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</si>
  <si>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</si>
  <si>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</si>
  <si>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</si>
  <si>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</si>
  <si>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</si>
  <si>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</si>
  <si>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</si>
  <si>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</si>
  <si>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</si>
  <si>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</si>
  <si>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</si>
  <si>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</si>
  <si>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</si>
  <si>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</si>
  <si>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</si>
  <si>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</si>
  <si>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</si>
  <si>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</si>
  <si>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</si>
  <si>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</si>
  <si>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</si>
  <si>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</si>
  <si>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</si>
  <si>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</si>
  <si>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</si>
  <si>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</si>
  <si>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</si>
  <si>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</si>
  <si>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</si>
  <si>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</si>
  <si>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</si>
  <si>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</si>
  <si>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</si>
  <si>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</si>
  <si>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</si>
  <si>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</si>
  <si>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</si>
  <si>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</si>
  <si>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</si>
  <si>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</si>
  <si>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</si>
  <si>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</si>
  <si>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</si>
  <si>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</si>
  <si>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</si>
  <si>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</si>
  <si>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</si>
  <si>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</si>
  <si>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</si>
  <si>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</si>
  <si>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</si>
  <si>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</si>
  <si>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</si>
  <si>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</si>
  <si>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</si>
  <si>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</si>
  <si>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</si>
  <si>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</si>
  <si>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</si>
  <si>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</si>
  <si>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</si>
  <si>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</si>
  <si>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</si>
  <si>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</si>
  <si>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</si>
  <si>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</si>
  <si>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</si>
  <si>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</si>
  <si>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</si>
  <si>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</si>
  <si>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</si>
  <si>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</si>
  <si>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</si>
  <si>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</si>
  <si>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</si>
  <si>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</si>
  <si>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</si>
  <si>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</si>
  <si>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</si>
  <si>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</si>
  <si>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</si>
  <si>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</si>
  <si>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</si>
  <si>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</si>
  <si>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</si>
  <si>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</si>
  <si>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</si>
  <si>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</si>
  <si>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</si>
  <si>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</si>
  <si>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</si>
  <si>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</si>
  <si>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</si>
  <si>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</si>
  <si>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</si>
  <si>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</si>
  <si>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</si>
  <si>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</si>
  <si>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</si>
  <si>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</si>
  <si>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</si>
  <si>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</si>
  <si>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</si>
  <si>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</si>
  <si>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</si>
  <si>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</si>
  <si>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</si>
  <si>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</si>
  <si>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</si>
  <si>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</si>
  <si>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</si>
  <si>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</si>
  <si>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</si>
  <si>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</si>
  <si>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</si>
  <si>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</si>
  <si>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</si>
  <si>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</si>
  <si>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</si>
  <si>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</si>
  <si>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</si>
  <si>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</si>
  <si>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</si>
  <si>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</si>
  <si>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</si>
  <si>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</si>
  <si>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</si>
  <si>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</si>
  <si>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</si>
  <si>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</si>
  <si>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</si>
  <si>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</si>
  <si>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</si>
  <si>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</si>
  <si>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</si>
  <si>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</si>
  <si>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</si>
  <si>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</si>
  <si>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</si>
  <si>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</si>
  <si>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</si>
  <si>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</si>
  <si>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</si>
  <si>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</si>
  <si>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</si>
  <si>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</si>
  <si>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</si>
  <si>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</si>
  <si>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</si>
  <si>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</si>
  <si>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</si>
  <si>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</si>
  <si>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</si>
  <si>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</si>
  <si>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</si>
  <si>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</si>
  <si>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</si>
  <si>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</si>
  <si>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</si>
  <si>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</si>
  <si>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</si>
  <si>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</si>
  <si>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</si>
  <si>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</si>
  <si>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</si>
  <si>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</si>
  <si>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</si>
  <si>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</si>
  <si>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</si>
  <si>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</si>
  <si>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</si>
  <si>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</si>
  <si>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</si>
  <si>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</si>
  <si>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</si>
  <si>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</si>
  <si>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</si>
  <si>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</si>
  <si>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</si>
  <si>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</si>
  <si>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</si>
  <si>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</si>
  <si>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</si>
  <si>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</si>
  <si>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</si>
  <si>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</si>
  <si>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</si>
  <si>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</si>
  <si>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</si>
  <si>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</si>
  <si>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</si>
  <si>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</si>
  <si>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</si>
  <si>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</si>
  <si>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</si>
  <si>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</si>
  <si>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</si>
  <si>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</si>
  <si>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</si>
  <si>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</si>
  <si>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</si>
  <si>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</si>
  <si>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</si>
  <si>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</si>
  <si>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</si>
  <si>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</si>
  <si>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</si>
  <si>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</si>
  <si>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</si>
  <si>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</si>
  <si>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</si>
  <si>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</si>
  <si>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</si>
  <si>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</si>
  <si>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</si>
  <si>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</si>
  <si>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</si>
  <si>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</si>
  <si>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</si>
  <si>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</si>
  <si>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</si>
  <si>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</si>
  <si>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</si>
  <si>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</si>
  <si>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</si>
  <si>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</si>
  <si>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</si>
  <si>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</si>
  <si>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</si>
  <si>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</si>
  <si>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</si>
  <si>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</si>
  <si>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</si>
  <si>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</si>
  <si>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</si>
  <si>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</si>
  <si>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</si>
  <si>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</si>
  <si>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</si>
  <si>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</si>
  <si>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</si>
  <si>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</si>
  <si>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</si>
  <si>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</si>
  <si>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</si>
  <si>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</si>
  <si>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</si>
  <si>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</si>
  <si>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</si>
  <si>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</si>
  <si>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</si>
  <si>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</si>
  <si>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</si>
  <si>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</si>
  <si>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</si>
  <si>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</si>
  <si>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</si>
  <si>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</si>
  <si>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</si>
  <si>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</si>
  <si>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</si>
  <si>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</si>
  <si>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</si>
  <si>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</si>
  <si>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</si>
  <si>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</si>
  <si>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</si>
  <si>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</si>
  <si>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</si>
  <si>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</si>
  <si>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</si>
  <si>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</si>
  <si>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</si>
  <si>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</si>
  <si>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</si>
  <si>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</si>
  <si>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</si>
  <si>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</si>
  <si>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</si>
  <si>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</si>
  <si>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</si>
  <si>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</si>
  <si>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</si>
  <si>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</si>
  <si>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</si>
  <si>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</si>
  <si>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</si>
  <si>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</si>
  <si>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</si>
  <si>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</si>
  <si>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</si>
  <si>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</si>
  <si>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</si>
  <si>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</si>
  <si>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</si>
  <si>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</si>
  <si>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</si>
  <si>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</si>
  <si>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</si>
  <si>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</si>
  <si>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</si>
  <si>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</si>
  <si>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</si>
  <si>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</si>
  <si>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</si>
  <si>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</si>
  <si>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</si>
  <si>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</si>
  <si>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</si>
  <si>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</si>
  <si>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</si>
  <si>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</si>
  <si>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</si>
  <si>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</si>
  <si>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</si>
  <si>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</si>
  <si>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</si>
  <si>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</si>
  <si>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</si>
  <si>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</si>
  <si>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</si>
  <si>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</si>
  <si>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</si>
  <si>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</si>
  <si>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</si>
  <si>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</si>
  <si>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</si>
  <si>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</si>
  <si>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</si>
  <si>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</si>
  <si>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</si>
  <si>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</si>
  <si>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</si>
  <si>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</si>
  <si>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</si>
  <si>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</si>
  <si>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</si>
  <si>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</si>
  <si>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</si>
  <si>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</si>
  <si>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</si>
  <si>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</si>
  <si>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</si>
  <si>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</si>
  <si>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</si>
  <si>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</si>
  <si>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</si>
  <si>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</si>
  <si>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</si>
  <si>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</si>
  <si>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</si>
  <si>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</si>
  <si>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</si>
  <si>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</si>
  <si>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</si>
  <si>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</si>
  <si>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</si>
  <si>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</si>
  <si>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</si>
  <si>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</si>
  <si>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</si>
  <si>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</si>
  <si>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</si>
  <si>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</si>
  <si>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</si>
  <si>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</si>
  <si>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</si>
  <si>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</si>
  <si>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</si>
  <si>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</si>
  <si>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</si>
  <si>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</si>
  <si>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</si>
  <si>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</si>
  <si>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</si>
  <si>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</si>
  <si>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</si>
  <si>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</si>
  <si>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</si>
  <si>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</si>
  <si>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</si>
  <si>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</si>
  <si>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</si>
  <si>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</si>
  <si>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</si>
  <si>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</si>
  <si>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</si>
  <si>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</si>
  <si>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</si>
  <si>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</si>
  <si>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</si>
  <si>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</si>
  <si>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</si>
  <si>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</si>
  <si>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</si>
  <si>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</si>
  <si>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</si>
  <si>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</si>
  <si>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</si>
  <si>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</si>
  <si>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</si>
  <si>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</si>
  <si>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</si>
  <si>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</si>
  <si>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</si>
  <si>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</si>
  <si>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</si>
  <si>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</si>
  <si>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</si>
  <si>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</si>
  <si>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</si>
  <si>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</si>
  <si>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</si>
  <si>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</si>
  <si>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</si>
  <si>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</si>
  <si>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</si>
  <si>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</si>
  <si>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</si>
  <si>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</si>
  <si>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</si>
  <si>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</si>
  <si>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</si>
  <si>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</si>
  <si>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</si>
  <si>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</si>
  <si>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</si>
  <si>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</si>
  <si>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</si>
  <si>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</si>
  <si>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</si>
  <si>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</si>
  <si>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</si>
  <si>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</si>
  <si>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</si>
  <si>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</si>
  <si>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</si>
  <si>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</si>
  <si>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</si>
  <si>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</si>
  <si>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</si>
  <si>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</si>
  <si>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</si>
  <si>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</si>
  <si>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</si>
  <si>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</si>
  <si>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</si>
  <si>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</si>
  <si>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</si>
  <si>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</si>
  <si>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</si>
  <si>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</si>
  <si>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</si>
  <si>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</si>
  <si>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</si>
  <si>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</si>
  <si>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</si>
  <si>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</si>
  <si>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</si>
  <si>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</si>
  <si>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</si>
  <si>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</si>
  <si>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</si>
  <si>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</si>
  <si>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</si>
  <si>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</si>
  <si>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</si>
  <si>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</si>
  <si>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</si>
  <si>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</si>
  <si>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</si>
  <si>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</si>
  <si>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</si>
  <si>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</si>
  <si>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</si>
  <si>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</si>
  <si>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</si>
  <si>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</si>
  <si>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</si>
  <si>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</si>
  <si>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</si>
  <si>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</si>
  <si>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</si>
  <si>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</si>
  <si>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</si>
  <si>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</si>
  <si>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</si>
  <si>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</si>
  <si>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</si>
  <si>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</si>
  <si>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</si>
  <si>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</si>
  <si>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</si>
  <si>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</si>
  <si>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</si>
  <si>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</si>
  <si>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</si>
  <si>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</si>
  <si>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</si>
  <si>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</si>
  <si>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</si>
  <si>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</si>
  <si>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</si>
  <si>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</si>
  <si>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</si>
  <si>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</si>
  <si>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</si>
  <si>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</si>
  <si>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</si>
  <si>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</si>
  <si>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</si>
  <si>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</si>
  <si>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</si>
  <si>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</si>
  <si>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</si>
  <si>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</si>
  <si>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</si>
  <si>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</si>
  <si>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</si>
  <si>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</si>
  <si>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</si>
  <si>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</si>
  <si>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</si>
  <si>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</si>
  <si>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</si>
  <si>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</si>
  <si>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</si>
  <si>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</si>
  <si>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</si>
  <si>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</si>
  <si>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</si>
  <si>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</si>
  <si>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</si>
  <si>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</si>
  <si>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</si>
  <si>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</si>
  <si>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</si>
  <si>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</si>
  <si>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</si>
  <si>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</si>
  <si>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</si>
  <si>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</si>
  <si>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</si>
  <si>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</si>
  <si>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</si>
  <si>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</si>
  <si>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</si>
  <si>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</si>
  <si>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</si>
  <si>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</si>
  <si>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</si>
  <si>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</si>
  <si>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</si>
  <si>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</si>
  <si>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</si>
  <si>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</si>
  <si>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</si>
  <si>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</si>
  <si>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</si>
  <si>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</si>
  <si>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</si>
  <si>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</si>
  <si>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</si>
  <si>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</si>
  <si>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</si>
  <si>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</si>
  <si>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</si>
  <si>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</si>
  <si>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</si>
  <si>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</si>
  <si>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</si>
  <si>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</si>
  <si>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</si>
  <si>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</si>
  <si>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</si>
  <si>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</si>
  <si>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</si>
  <si>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</si>
  <si>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</si>
  <si>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</si>
  <si>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</si>
  <si>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</si>
  <si>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</si>
  <si>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</si>
  <si>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</si>
  <si>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</si>
  <si>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</si>
  <si>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</si>
  <si>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</si>
  <si>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</si>
  <si>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</si>
  <si>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</si>
  <si>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</si>
  <si>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</si>
  <si>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</si>
  <si>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</si>
  <si>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</si>
  <si>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</si>
  <si>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</si>
  <si>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</si>
  <si>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</si>
  <si>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</si>
  <si>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</si>
  <si>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</si>
  <si>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</si>
  <si>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</si>
  <si>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</si>
  <si>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</si>
  <si>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</si>
  <si>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</si>
  <si>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</si>
  <si>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</si>
  <si>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</si>
  <si>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</si>
  <si>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</si>
  <si>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</si>
  <si>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</si>
  <si>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</si>
  <si>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</si>
  <si>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</si>
  <si>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</si>
  <si>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</si>
  <si>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</si>
  <si>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</si>
  <si>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</si>
  <si>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</si>
  <si>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</si>
  <si>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</si>
  <si>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</si>
  <si>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</si>
  <si>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</si>
  <si>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</si>
  <si>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</si>
  <si>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</si>
  <si>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</si>
  <si>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</si>
  <si>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</si>
  <si>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</si>
  <si>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</si>
  <si>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</si>
  <si>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</si>
  <si>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</si>
  <si>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</si>
  <si>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</si>
  <si>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</si>
  <si>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</si>
  <si>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</si>
  <si>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</si>
  <si>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</si>
  <si>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</si>
  <si>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</si>
  <si>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</si>
  <si>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</si>
  <si>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</si>
  <si>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</si>
  <si>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</si>
  <si>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</si>
  <si>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</si>
  <si>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</si>
  <si>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</si>
  <si>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</si>
  <si>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</si>
  <si>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</si>
  <si>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</si>
  <si>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</si>
  <si>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</si>
  <si>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</si>
  <si>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</si>
  <si>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</si>
  <si>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</si>
  <si>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</si>
  <si>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</si>
  <si>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</si>
  <si>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</si>
  <si>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</si>
  <si>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</si>
  <si>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</si>
  <si>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</si>
  <si>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</si>
  <si>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</si>
  <si>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</si>
  <si>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</si>
  <si>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</si>
  <si>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</si>
  <si>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</si>
  <si>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</si>
  <si>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</si>
  <si>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</si>
  <si>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</si>
  <si>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</si>
  <si>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</si>
  <si>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</si>
  <si>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</si>
  <si>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</si>
  <si>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</si>
  <si>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</si>
  <si>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</si>
  <si>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</si>
  <si>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</si>
  <si>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</si>
  <si>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</si>
  <si>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</si>
  <si>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</si>
  <si>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</si>
  <si>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</si>
  <si>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</si>
  <si>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</si>
  <si>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</si>
  <si>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</si>
  <si>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</si>
  <si>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</si>
  <si>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</si>
  <si>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</si>
  <si>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</si>
  <si>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</si>
  <si>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</si>
  <si>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</si>
  <si>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</si>
  <si>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</si>
  <si>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</si>
  <si>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</si>
  <si>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</si>
  <si>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</si>
  <si>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</si>
  <si>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</si>
  <si>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</si>
  <si>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</si>
  <si>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</si>
  <si>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</si>
  <si>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</si>
  <si>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</si>
  <si>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</si>
  <si>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</si>
  <si>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</si>
  <si>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</si>
  <si>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</si>
  <si>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</si>
  <si>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</si>
  <si>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</si>
  <si>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</si>
  <si>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</si>
  <si>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</si>
  <si>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</si>
  <si>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</si>
  <si>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</si>
  <si>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</si>
  <si>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</si>
  <si>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</si>
  <si>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</si>
  <si>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</si>
  <si>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</si>
  <si>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</si>
  <si>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</si>
  <si>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</si>
  <si>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</si>
  <si>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</si>
  <si>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</si>
  <si>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</si>
  <si>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</si>
  <si>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</si>
  <si>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</si>
  <si>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</si>
  <si>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</si>
  <si>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</si>
  <si>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</si>
  <si>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</si>
  <si>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</si>
  <si>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</si>
  <si>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</si>
  <si>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</si>
  <si>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</si>
  <si>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</si>
  <si>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</si>
  <si>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</si>
  <si>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</si>
  <si>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</si>
  <si>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</si>
  <si>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</si>
  <si>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</si>
  <si>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</si>
  <si>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</si>
  <si>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</si>
  <si>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</si>
  <si>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</si>
  <si>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</si>
  <si>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</si>
  <si>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</si>
  <si>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</si>
  <si>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</si>
  <si>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</si>
  <si>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</si>
  <si>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</si>
  <si>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</si>
  <si>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</si>
  <si>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</si>
  <si>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</si>
  <si>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</si>
  <si>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</si>
  <si>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</si>
  <si>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</si>
  <si>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</si>
  <si>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</si>
  <si>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</si>
  <si>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</si>
  <si>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</si>
  <si>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</si>
  <si>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</si>
  <si>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</si>
  <si>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</si>
  <si>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</si>
  <si>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</si>
  <si>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</si>
  <si>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</si>
  <si>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</si>
  <si>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</si>
  <si>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</si>
  <si>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</si>
  <si>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</si>
  <si>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</si>
  <si>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</si>
  <si>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</si>
  <si>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</si>
  <si>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</si>
  <si>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</si>
  <si>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</si>
  <si>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</si>
  <si>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</si>
  <si>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</si>
  <si>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</si>
  <si>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</si>
  <si>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</si>
  <si>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</si>
  <si>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</si>
  <si>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</si>
  <si>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</si>
  <si>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</si>
  <si>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</si>
  <si>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</si>
  <si>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</si>
  <si>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</si>
  <si>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</si>
  <si>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</si>
  <si>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</si>
  <si>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</si>
  <si>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</si>
  <si>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</si>
  <si>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</si>
  <si>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</si>
  <si>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</si>
  <si>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</si>
  <si>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</si>
  <si>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</si>
  <si>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</si>
  <si>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</si>
  <si>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</si>
  <si>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</si>
  <si>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</si>
  <si>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</si>
  <si>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</si>
  <si>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</si>
  <si>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</si>
  <si>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</si>
  <si>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</si>
  <si>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</si>
  <si>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</si>
  <si>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</si>
  <si>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</si>
  <si>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</si>
  <si>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</si>
  <si>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</si>
  <si>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</si>
  <si>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</si>
  <si>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</si>
  <si>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</si>
  <si>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</si>
  <si>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</si>
  <si>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</si>
  <si>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</si>
  <si>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</si>
  <si>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</si>
  <si>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</si>
  <si>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</si>
  <si>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</si>
  <si>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</si>
  <si>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</si>
  <si>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</si>
  <si>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</si>
  <si>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</si>
  <si>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</si>
  <si>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</si>
  <si>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</si>
  <si>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</si>
  <si>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</si>
  <si>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</si>
  <si>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</si>
  <si>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</si>
  <si>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</si>
  <si>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</si>
  <si>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</si>
  <si>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</si>
  <si>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</si>
  <si>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</si>
  <si>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</si>
  <si>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</si>
  <si>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</si>
  <si>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</si>
  <si>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</si>
  <si>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</si>
  <si>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</si>
  <si>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</si>
  <si>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</si>
  <si>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</si>
  <si>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</si>
  <si>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</si>
  <si>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</si>
  <si>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</si>
  <si>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</si>
  <si>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</si>
  <si>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</si>
  <si>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</si>
  <si>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</si>
  <si>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</si>
  <si>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</si>
  <si>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</si>
  <si>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</si>
  <si>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</si>
  <si>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</si>
  <si>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</si>
  <si>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</si>
  <si>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</si>
  <si>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</si>
  <si>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</si>
  <si>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</si>
  <si>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</si>
  <si>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</si>
  <si>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</si>
  <si>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</si>
  <si>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</si>
  <si>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</si>
  <si>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</si>
  <si>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</si>
  <si>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</si>
  <si>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</si>
  <si>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</si>
  <si>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</si>
  <si>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</si>
  <si>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</si>
  <si>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</si>
  <si>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</si>
  <si>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</si>
  <si>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</si>
  <si>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</si>
  <si>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</si>
  <si>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</si>
  <si>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</si>
  <si>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</si>
  <si>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</si>
  <si>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</si>
  <si>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</si>
  <si>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</si>
  <si>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</si>
  <si>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</si>
  <si>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</si>
  <si>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</si>
  <si>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</si>
  <si>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</si>
  <si>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</si>
  <si>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</si>
  <si>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</si>
  <si>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</si>
  <si>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</si>
  <si>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</si>
  <si>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</si>
  <si>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</si>
  <si>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</si>
  <si>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</si>
  <si>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</si>
  <si>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</si>
  <si>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</si>
  <si>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</si>
  <si>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</si>
  <si>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</si>
  <si>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</si>
  <si>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</si>
  <si>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</si>
  <si>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</si>
  <si>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</si>
  <si>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</si>
  <si>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</si>
  <si>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</si>
  <si>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</si>
  <si>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</si>
  <si>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</si>
  <si>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</si>
  <si>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</si>
  <si>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</si>
  <si>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</si>
  <si>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</si>
  <si>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</si>
  <si>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</si>
  <si>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</si>
  <si>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</si>
  <si>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</si>
  <si>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</si>
  <si>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</si>
  <si>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</si>
  <si>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</si>
  <si>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</si>
  <si>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</si>
  <si>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</si>
  <si>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</si>
  <si>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</si>
  <si>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</si>
  <si>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</si>
  <si>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</si>
  <si>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</si>
  <si>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</si>
  <si>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</si>
  <si>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</si>
  <si>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</si>
  <si>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</si>
  <si>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</si>
  <si>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</si>
  <si>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</si>
  <si>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</si>
  <si>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</si>
  <si>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</si>
  <si>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</si>
  <si>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</si>
  <si>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</si>
  <si>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</si>
  <si>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</si>
  <si>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</si>
  <si>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</si>
  <si>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</si>
  <si>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</si>
  <si>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</si>
  <si>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</si>
  <si>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</si>
  <si>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</si>
  <si>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</si>
  <si>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</si>
  <si>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</si>
  <si>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</si>
  <si>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</si>
  <si>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</si>
  <si>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</si>
  <si>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</si>
  <si>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</si>
  <si>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</si>
  <si>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</si>
  <si>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</si>
  <si>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</si>
  <si>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</si>
  <si>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</si>
  <si>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</si>
  <si>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</si>
  <si>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</si>
  <si>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</si>
  <si>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</si>
  <si>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</si>
  <si>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</si>
  <si>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</si>
  <si>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</si>
  <si>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</si>
  <si>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</si>
  <si>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</si>
  <si>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</si>
  <si>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</si>
  <si>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</si>
  <si>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</si>
  <si>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</si>
  <si>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</si>
  <si>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</si>
  <si>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</si>
  <si>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</si>
  <si>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</si>
  <si>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</si>
  <si>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</si>
  <si>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</si>
  <si>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</si>
  <si>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</si>
  <si>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</si>
  <si>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</si>
  <si>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</si>
  <si>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</si>
  <si>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</si>
  <si>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</si>
  <si>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</si>
  <si>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</si>
  <si>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</si>
  <si>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</si>
  <si>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</si>
  <si>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</si>
  <si>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</si>
  <si>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</si>
  <si>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</si>
  <si>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</si>
  <si>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</si>
  <si>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</si>
  <si>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</si>
  <si>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</si>
  <si>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</si>
  <si>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</si>
  <si>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</si>
  <si>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</si>
  <si>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</si>
  <si>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</si>
  <si>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</si>
  <si>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</si>
  <si>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</si>
  <si>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</si>
  <si>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</si>
  <si>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</si>
  <si>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</si>
  <si>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</si>
  <si>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</si>
  <si>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</si>
  <si>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</si>
  <si>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</si>
  <si>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</si>
  <si>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</si>
  <si>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</si>
  <si>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</si>
  <si>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</si>
  <si>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</si>
  <si>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</si>
  <si>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</si>
  <si>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</si>
  <si>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</si>
  <si>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</si>
  <si>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</si>
  <si>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</si>
  <si>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</si>
  <si>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</si>
  <si>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</si>
  <si>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</si>
  <si>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</si>
  <si>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</si>
  <si>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</si>
  <si>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</si>
  <si>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</si>
  <si>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</si>
  <si>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</si>
  <si>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</si>
  <si>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</si>
  <si>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</si>
  <si>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</si>
  <si>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</si>
  <si>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</si>
  <si>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</si>
  <si>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</si>
  <si>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</si>
  <si>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</si>
  <si>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</si>
  <si>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</si>
  <si>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</si>
  <si>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</si>
  <si>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</si>
  <si>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</si>
  <si>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</si>
  <si>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</si>
  <si>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</si>
  <si>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</si>
  <si>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</si>
  <si>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</si>
  <si>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</si>
  <si>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</si>
  <si>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</si>
  <si>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</si>
  <si>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</si>
  <si>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</si>
  <si>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</si>
  <si>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</si>
  <si>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</si>
  <si>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</si>
  <si>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</si>
  <si>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</si>
  <si>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</si>
  <si>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</si>
  <si>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</si>
  <si>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</si>
  <si>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</si>
  <si>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</si>
  <si>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</si>
  <si>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</si>
  <si>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</si>
  <si>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</si>
  <si>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</si>
  <si>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</si>
  <si>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</si>
  <si>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</si>
  <si>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</si>
  <si>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</si>
  <si>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</si>
  <si>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</si>
  <si>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</si>
  <si>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</si>
  <si>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</si>
  <si>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</si>
  <si>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</si>
  <si>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</si>
  <si>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</si>
  <si>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</si>
  <si>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</si>
  <si>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</si>
  <si>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</si>
  <si>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</si>
  <si>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</si>
  <si>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</si>
  <si>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</si>
  <si>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</si>
  <si>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</si>
  <si>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</si>
  <si>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</si>
  <si>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</si>
  <si>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</si>
  <si>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</si>
  <si>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</si>
  <si>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</si>
  <si>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</si>
  <si>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</si>
  <si>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</si>
  <si>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</si>
  <si>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</si>
  <si>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</si>
  <si>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</si>
  <si>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</si>
  <si>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</si>
  <si>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</si>
  <si>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</si>
  <si>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</si>
  <si>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</si>
  <si>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</si>
  <si>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</si>
  <si>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</si>
  <si>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</si>
  <si>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</si>
  <si>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</si>
  <si>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</si>
  <si>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</si>
  <si>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</si>
  <si>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</si>
  <si>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</si>
  <si>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</si>
  <si>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</si>
  <si>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</si>
  <si>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</si>
  <si>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</si>
  <si>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</si>
  <si>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</si>
  <si>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</si>
  <si>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</si>
  <si>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</si>
  <si>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</si>
  <si>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</si>
  <si>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</si>
  <si>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</si>
  <si>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</si>
  <si>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</si>
  <si>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</si>
  <si>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</si>
  <si>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</si>
  <si>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</si>
  <si>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</si>
  <si>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</si>
  <si>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</si>
  <si>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</si>
  <si>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</si>
  <si>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</si>
  <si>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</si>
  <si>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</si>
  <si>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</si>
  <si>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</si>
  <si>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</si>
  <si>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</si>
  <si>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</si>
  <si>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</si>
  <si>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</si>
  <si>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</si>
  <si>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</si>
  <si>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</si>
  <si>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</si>
  <si>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</si>
  <si>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</si>
  <si>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</si>
  <si>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</si>
  <si>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</si>
  <si>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</si>
  <si>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</si>
  <si>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</si>
  <si>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</si>
  <si>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</si>
  <si>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</si>
  <si>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</si>
  <si>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</si>
  <si>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</si>
  <si>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</si>
  <si>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</si>
  <si>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</si>
  <si>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</si>
  <si>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</si>
  <si>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</si>
  <si>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</si>
  <si>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</si>
  <si>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</si>
  <si>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</si>
  <si>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</si>
  <si>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</si>
  <si>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</si>
  <si>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</si>
  <si>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</si>
  <si>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</si>
  <si>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</si>
  <si>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</si>
  <si>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</si>
  <si>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</si>
  <si>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</si>
  <si>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</si>
  <si>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</si>
  <si>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</si>
  <si>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</si>
  <si>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</si>
  <si>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</si>
  <si>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</si>
  <si>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</si>
  <si>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</si>
  <si>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</si>
  <si>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</si>
  <si>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</si>
  <si>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</si>
  <si>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</si>
  <si>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</si>
  <si>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</si>
  <si>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</si>
  <si>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</si>
  <si>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</si>
  <si>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</si>
  <si>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</si>
  <si>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</si>
  <si>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</si>
  <si>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</si>
  <si>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</si>
  <si>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</si>
  <si>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</si>
  <si>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</si>
  <si>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</si>
  <si>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</si>
  <si>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</si>
  <si>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</si>
  <si>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</si>
  <si>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</si>
  <si>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</si>
  <si>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</si>
  <si>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</si>
  <si>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</si>
  <si>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</si>
  <si>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</si>
  <si>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</si>
  <si>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</si>
  <si>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</si>
  <si>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</si>
  <si>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</si>
  <si>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</si>
  <si>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</si>
  <si>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</si>
  <si>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</si>
  <si>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</si>
  <si>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</si>
  <si>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</si>
  <si>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</si>
  <si>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</si>
  <si>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</si>
  <si>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</si>
  <si>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</si>
  <si>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</si>
  <si>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</si>
  <si>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</si>
  <si>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</si>
  <si>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</si>
  <si>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</si>
  <si>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</si>
  <si>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</si>
  <si>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</si>
  <si>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</si>
  <si>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</si>
  <si>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</si>
  <si>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</si>
  <si>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</si>
  <si>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</si>
  <si>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</si>
  <si>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</si>
  <si>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</si>
  <si>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</si>
  <si>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</si>
  <si>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</si>
  <si>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</si>
  <si>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</si>
  <si>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</si>
  <si>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</si>
  <si>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</si>
  <si>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</si>
  <si>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</si>
  <si>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</si>
  <si>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</si>
  <si>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</si>
  <si>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</si>
  <si>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</si>
  <si>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</si>
  <si>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</si>
  <si>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</si>
  <si>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</si>
  <si>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</si>
  <si>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</si>
  <si>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</si>
  <si>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</si>
  <si>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</si>
  <si>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</si>
  <si>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</si>
  <si>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</si>
  <si>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</si>
  <si>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</si>
  <si>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</si>
  <si>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</si>
  <si>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</si>
  <si>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</si>
  <si>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</si>
  <si>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</si>
  <si>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</si>
  <si>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</si>
  <si>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</si>
  <si>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</si>
  <si>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</si>
  <si>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</si>
  <si>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</si>
  <si>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</si>
  <si>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</si>
  <si>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</si>
  <si>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</si>
  <si>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</si>
  <si>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</si>
  <si>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</si>
  <si>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</si>
  <si>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</si>
  <si>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</si>
  <si>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</si>
  <si>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</si>
  <si>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</si>
  <si>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</si>
  <si>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</si>
  <si>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</si>
  <si>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</si>
  <si>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</si>
  <si>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</si>
  <si>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</si>
  <si>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</si>
  <si>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</si>
  <si>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</si>
  <si>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</si>
  <si>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</si>
  <si>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</si>
  <si>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</si>
  <si>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</si>
  <si>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</si>
  <si>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</si>
  <si>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</si>
  <si>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</si>
  <si>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</si>
  <si>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</si>
  <si>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</si>
  <si>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</si>
  <si>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</si>
  <si>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</si>
  <si>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</si>
  <si>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</si>
  <si>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</si>
  <si>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</si>
  <si>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</si>
  <si>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</si>
  <si>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</si>
  <si>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</si>
  <si>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</si>
  <si>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</si>
  <si>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</si>
  <si>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</si>
  <si>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</si>
  <si>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</si>
  <si>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</si>
  <si>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</si>
  <si>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</si>
  <si>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</si>
  <si>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</si>
  <si>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</si>
  <si>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</si>
  <si>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</si>
  <si>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</si>
  <si>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</si>
  <si>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</si>
  <si>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</si>
  <si>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</si>
  <si>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</si>
  <si>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</si>
  <si>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</si>
  <si>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</si>
  <si>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</si>
  <si>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</si>
  <si>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</si>
  <si>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</si>
  <si>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</si>
  <si>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</si>
  <si>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</si>
  <si>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</si>
  <si>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</si>
  <si>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</si>
  <si>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</si>
  <si>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</si>
  <si>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</si>
  <si>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</si>
  <si>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</si>
  <si>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</si>
  <si>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</si>
  <si>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</si>
  <si>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</si>
  <si>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</si>
  <si>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</si>
  <si>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</si>
  <si>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</si>
  <si>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</si>
  <si>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</si>
  <si>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</si>
  <si>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</si>
  <si>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</si>
  <si>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</si>
  <si>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</si>
  <si>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</si>
  <si>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</si>
  <si>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</si>
  <si>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</si>
  <si>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</si>
  <si>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</si>
  <si>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</si>
  <si>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</si>
  <si>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</si>
  <si>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</si>
  <si>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</si>
  <si>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</si>
  <si>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</si>
  <si>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</si>
  <si>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</si>
  <si>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</si>
  <si>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</si>
  <si>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</si>
  <si>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</si>
  <si>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</si>
  <si>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</si>
  <si>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</si>
  <si>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</si>
  <si>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</si>
  <si>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</si>
  <si>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</si>
  <si>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</si>
  <si>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</si>
  <si>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</si>
  <si>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</si>
  <si>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</si>
  <si>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</si>
  <si>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</si>
  <si>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</si>
  <si>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</si>
  <si>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</si>
  <si>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</si>
  <si>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</si>
  <si>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</si>
  <si>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</si>
  <si>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</si>
  <si>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</si>
  <si>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</si>
  <si>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</si>
  <si>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</si>
  <si>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</si>
  <si>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</si>
  <si>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</si>
  <si>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</si>
  <si>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</si>
  <si>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</si>
  <si>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</si>
  <si>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</si>
  <si>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</si>
  <si>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</si>
  <si>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</si>
  <si>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</si>
  <si>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</si>
  <si>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</si>
  <si>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</si>
  <si>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</si>
  <si>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</si>
  <si>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</si>
  <si>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</si>
  <si>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</si>
  <si>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</si>
  <si>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</si>
  <si>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</si>
  <si>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</si>
  <si>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</si>
  <si>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</si>
  <si>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</si>
  <si>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</si>
  <si>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</si>
  <si>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</si>
  <si>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</si>
  <si>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</si>
  <si>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</si>
  <si>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</si>
  <si>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</si>
  <si>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</si>
  <si>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</si>
  <si>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</si>
  <si>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</si>
  <si>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</si>
  <si>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</si>
  <si>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</si>
  <si>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</si>
  <si>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</si>
  <si>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</si>
  <si>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</si>
  <si>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</si>
  <si>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</si>
  <si>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</si>
  <si>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</si>
  <si>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</si>
  <si>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</si>
  <si>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</si>
  <si>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</si>
  <si>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</si>
  <si>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</si>
  <si>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</si>
  <si>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</si>
  <si>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</si>
  <si>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</si>
  <si>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</si>
  <si>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</si>
  <si>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</si>
  <si>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</si>
  <si>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</si>
  <si>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</si>
  <si>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</si>
  <si>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</si>
  <si>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</si>
  <si>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</si>
  <si>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</si>
  <si>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</si>
  <si>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</si>
  <si>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</si>
  <si>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</si>
  <si>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</si>
  <si>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</si>
  <si>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</si>
  <si>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</si>
  <si>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</si>
  <si>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</si>
  <si>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</si>
  <si>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</si>
  <si>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</si>
  <si>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</si>
  <si>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</si>
  <si>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</si>
  <si>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</si>
  <si>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</si>
  <si>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</si>
  <si>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</si>
  <si>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</si>
  <si>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</si>
  <si>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</si>
  <si>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</si>
  <si>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</si>
  <si>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</si>
  <si>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</si>
  <si>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</si>
  <si>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</si>
  <si>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</si>
  <si>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</si>
  <si>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</si>
  <si>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</si>
  <si>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</si>
  <si>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</si>
  <si>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</si>
  <si>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</si>
  <si>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</si>
  <si>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</si>
  <si>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</si>
  <si>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</si>
  <si>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</si>
  <si>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</si>
  <si>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</si>
  <si>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</si>
  <si>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</si>
  <si>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</si>
  <si>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</si>
  <si>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</si>
  <si>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</si>
  <si>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</si>
  <si>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</si>
  <si>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</si>
  <si>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</si>
  <si>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</si>
  <si>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</si>
  <si>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</si>
  <si>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</si>
  <si>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</si>
  <si>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</si>
  <si>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</si>
  <si>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</si>
  <si>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</si>
  <si>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</si>
  <si>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</si>
  <si>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</si>
  <si>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</si>
  <si>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</si>
  <si>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</si>
  <si>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</si>
  <si>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</si>
  <si>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</si>
  <si>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</si>
  <si>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</si>
  <si>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</si>
  <si>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</si>
  <si>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</si>
  <si>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</si>
  <si>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</si>
  <si>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</si>
  <si>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</si>
  <si>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</si>
  <si>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</si>
  <si>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</si>
  <si>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</si>
  <si>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</si>
  <si>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</si>
  <si>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</si>
  <si>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</si>
  <si>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</si>
  <si>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</si>
  <si>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</si>
  <si>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</si>
  <si>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</si>
  <si>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</si>
  <si>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</si>
  <si>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</si>
  <si>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</si>
  <si>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</si>
  <si>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</si>
  <si>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</si>
  <si>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</si>
  <si>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</si>
  <si>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</si>
  <si>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</si>
  <si>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</si>
  <si>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</si>
  <si>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</si>
  <si>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</si>
  <si>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</si>
  <si>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</si>
  <si>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</si>
  <si>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</si>
  <si>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</si>
  <si>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</si>
  <si>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</si>
  <si>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</si>
  <si>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</si>
  <si>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</si>
  <si>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</si>
  <si>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</si>
  <si>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</si>
  <si>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</si>
  <si>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</si>
  <si>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</si>
  <si>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</si>
  <si>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</si>
  <si>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</si>
  <si>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</si>
  <si>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</si>
  <si>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</si>
  <si>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</si>
  <si>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</si>
  <si>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</si>
  <si>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</si>
  <si>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</si>
  <si>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</si>
  <si>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</si>
  <si>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</si>
  <si>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</si>
  <si>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</si>
  <si>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</si>
  <si>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</si>
  <si>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</si>
  <si>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</si>
  <si>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</si>
  <si>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</si>
  <si>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</si>
  <si>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</si>
  <si>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</si>
  <si>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</si>
  <si>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</si>
  <si>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</si>
  <si>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</si>
  <si>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</si>
  <si>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</si>
  <si>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</si>
  <si>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</si>
  <si>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</si>
  <si>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</si>
  <si>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</si>
  <si>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</si>
  <si>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</si>
  <si>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</si>
  <si>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</si>
  <si>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</si>
  <si>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</si>
  <si>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</si>
  <si>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</si>
  <si>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</si>
  <si>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</si>
  <si>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</si>
  <si>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</si>
  <si>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</si>
  <si>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</si>
  <si>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</si>
  <si>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</si>
  <si>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</si>
  <si>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</si>
  <si>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</si>
  <si>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</si>
  <si>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</si>
  <si>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</si>
  <si>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</si>
  <si>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</si>
  <si>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</si>
  <si>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</si>
  <si>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</si>
  <si>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</si>
  <si>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</si>
  <si>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</si>
  <si>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</si>
  <si>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</si>
  <si>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</si>
  <si>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</si>
  <si>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</si>
  <si>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</si>
  <si>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</si>
  <si>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</si>
  <si>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</si>
  <si>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</si>
  <si>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</si>
  <si>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</si>
  <si>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</si>
  <si>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</si>
  <si>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</si>
  <si>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</si>
  <si>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</si>
  <si>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</si>
  <si>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</si>
  <si>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</si>
  <si>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</si>
  <si>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</si>
  <si>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</si>
  <si>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</si>
  <si>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</si>
  <si>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</si>
  <si>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</si>
  <si>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</si>
  <si>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</si>
  <si>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</si>
  <si>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</si>
  <si>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</si>
  <si>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</si>
  <si>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</si>
  <si>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</si>
  <si>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</si>
  <si>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</si>
  <si>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</si>
  <si>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</si>
  <si>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</si>
  <si>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</si>
  <si>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</si>
  <si>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</si>
  <si>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</si>
  <si>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</si>
  <si>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</si>
  <si>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</si>
  <si>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</si>
  <si>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</si>
  <si>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</si>
  <si>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</si>
  <si>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</si>
  <si>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</si>
  <si>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</si>
  <si>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</si>
  <si>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</si>
  <si>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</si>
  <si>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</si>
  <si>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</si>
  <si>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</si>
  <si>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</si>
  <si>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</si>
  <si>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</si>
  <si>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</si>
  <si>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</si>
  <si>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</si>
  <si>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</si>
  <si>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</si>
  <si>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</si>
  <si>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</si>
  <si>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</si>
  <si>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</si>
  <si>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</si>
  <si>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</si>
  <si>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</si>
  <si>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</si>
  <si>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</si>
  <si>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</si>
  <si>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</si>
  <si>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</si>
  <si>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</si>
  <si>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</si>
  <si>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</si>
  <si>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</si>
  <si>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</si>
  <si>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</si>
  <si>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</si>
  <si>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</si>
  <si>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</si>
  <si>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</si>
  <si>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</si>
  <si>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</si>
  <si>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</si>
  <si>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</si>
  <si>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</si>
  <si>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</si>
  <si>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</si>
  <si>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</si>
  <si>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</si>
  <si>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</si>
  <si>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</si>
  <si>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</si>
  <si>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</si>
  <si>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</si>
  <si>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</si>
  <si>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</si>
  <si>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</si>
  <si>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</si>
  <si>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</si>
  <si>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</si>
  <si>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</si>
  <si>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</si>
  <si>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</si>
  <si>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</si>
  <si>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</si>
  <si>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</si>
  <si>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</si>
  <si>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</si>
  <si>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</si>
  <si>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</si>
  <si>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</si>
  <si>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</si>
  <si>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</si>
  <si>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</si>
  <si>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</si>
  <si>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</si>
  <si>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</si>
  <si>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</si>
  <si>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</si>
  <si>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</si>
  <si>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</si>
  <si>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</si>
  <si>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</si>
  <si>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</si>
  <si>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</si>
  <si>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</si>
  <si>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</si>
  <si>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</si>
  <si>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</si>
  <si>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</si>
  <si>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</si>
  <si>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</si>
  <si>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</si>
  <si>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</si>
  <si>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</si>
  <si>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</si>
  <si>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</si>
  <si>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</si>
  <si>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</si>
  <si>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</si>
  <si>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</si>
  <si>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</si>
  <si>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</si>
  <si>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</si>
  <si>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</si>
  <si>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</si>
  <si>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</si>
  <si>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</si>
  <si>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</si>
  <si>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</si>
  <si>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</si>
  <si>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</si>
  <si>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</si>
  <si>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</si>
  <si>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</si>
  <si>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</si>
  <si>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</si>
  <si>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</si>
  <si>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</si>
  <si>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</si>
  <si>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</si>
  <si>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</si>
  <si>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</si>
  <si>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</si>
  <si>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</si>
  <si>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</si>
  <si>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</si>
  <si>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</si>
  <si>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</si>
  <si>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</si>
  <si>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</si>
  <si>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</si>
  <si>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</si>
  <si>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</si>
  <si>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</si>
  <si>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</si>
  <si>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</si>
  <si>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</si>
  <si>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</si>
  <si>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</si>
  <si>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</si>
  <si>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</si>
  <si>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</si>
  <si>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</si>
  <si>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</si>
  <si>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</si>
  <si>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</si>
  <si>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</si>
  <si>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</si>
  <si>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</si>
  <si>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</si>
  <si>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</si>
  <si>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</si>
  <si>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</si>
  <si>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</si>
  <si>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</si>
  <si>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</si>
  <si>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</si>
  <si>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</si>
  <si>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</si>
  <si>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</si>
  <si>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</si>
  <si>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</si>
  <si>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</si>
  <si>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</si>
  <si>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</si>
  <si>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</si>
  <si>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</si>
  <si>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</si>
  <si>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</si>
  <si>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</si>
  <si>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</si>
  <si>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</si>
  <si>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</si>
  <si>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</si>
  <si>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</si>
  <si>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</si>
  <si>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</si>
  <si>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</si>
  <si>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</si>
  <si>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</si>
  <si>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</si>
  <si>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</si>
  <si>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</si>
  <si>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</si>
  <si>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</si>
  <si>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</si>
  <si>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</si>
  <si>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</si>
  <si>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</si>
  <si>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</si>
  <si>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</si>
  <si>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</si>
  <si>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</si>
  <si>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</si>
  <si>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</si>
  <si>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</si>
  <si>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</si>
  <si>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</si>
  <si>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</si>
  <si>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</si>
  <si>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</si>
  <si>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</si>
  <si>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</si>
  <si>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</si>
  <si>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</si>
  <si>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</si>
  <si>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</si>
  <si>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</si>
  <si>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</si>
  <si>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</si>
  <si>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</si>
  <si>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</si>
  <si>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</si>
  <si>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</si>
  <si>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</si>
  <si>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</si>
  <si>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</si>
  <si>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</si>
  <si>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</si>
  <si>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</si>
  <si>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</si>
  <si>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</si>
  <si>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</si>
  <si>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</si>
  <si>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</si>
  <si>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</si>
  <si>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</si>
  <si>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</si>
  <si>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</si>
  <si>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</si>
  <si>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</si>
  <si>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</si>
  <si>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</si>
  <si>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</si>
  <si>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</si>
  <si>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</si>
  <si>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</si>
  <si>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</si>
  <si>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</si>
  <si>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</si>
  <si>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</si>
  <si>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</si>
  <si>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</si>
  <si>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</si>
  <si>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</si>
  <si>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</si>
  <si>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</si>
  <si>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</si>
  <si>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</si>
  <si>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</si>
  <si>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</si>
  <si>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</si>
  <si>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</si>
  <si>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</si>
  <si>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</si>
  <si>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</si>
  <si>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</si>
  <si>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</si>
  <si>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</si>
  <si>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</si>
  <si>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</si>
  <si>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</si>
  <si>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</si>
  <si>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</si>
  <si>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</si>
  <si>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</si>
  <si>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</si>
  <si>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</si>
  <si>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</si>
  <si>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</si>
  <si>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</si>
  <si>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</si>
  <si>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</si>
  <si>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</si>
  <si>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</si>
  <si>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</si>
  <si>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</si>
  <si>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</si>
  <si>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</si>
  <si>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</si>
  <si>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</si>
  <si>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</si>
  <si>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</si>
  <si>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</si>
  <si>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</si>
  <si>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</si>
  <si>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</si>
  <si>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</si>
  <si>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</si>
  <si>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</si>
  <si>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</si>
  <si>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</si>
  <si>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</si>
  <si>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</si>
  <si>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</si>
  <si>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</si>
  <si>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</si>
  <si>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</si>
  <si>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</si>
  <si>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</si>
  <si>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</si>
  <si>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</si>
  <si>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</si>
  <si>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</si>
  <si>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</si>
  <si>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</si>
  <si>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</si>
  <si>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</si>
  <si>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</si>
  <si>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</si>
  <si>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</si>
  <si>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</si>
  <si>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</si>
  <si>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</si>
  <si>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</si>
  <si>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</si>
  <si>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</si>
  <si>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</si>
  <si>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</si>
  <si>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</si>
  <si>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</si>
  <si>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</si>
  <si>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</si>
  <si>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</si>
  <si>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</si>
  <si>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</si>
  <si>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</si>
  <si>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</si>
  <si>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</si>
  <si>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</si>
  <si>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</si>
  <si>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</si>
  <si>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</si>
  <si>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</si>
  <si>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</si>
  <si>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</si>
  <si>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</si>
  <si>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</si>
  <si>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</si>
  <si>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</si>
  <si>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</si>
  <si>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</si>
  <si>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</si>
  <si>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</si>
  <si>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</si>
  <si>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</si>
  <si>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</si>
  <si>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</si>
  <si>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</si>
  <si>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</si>
  <si>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</si>
  <si>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</si>
  <si>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</si>
  <si>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</si>
  <si>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</si>
  <si>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</si>
  <si>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</si>
  <si>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</si>
  <si>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</si>
  <si>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</si>
  <si>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</si>
  <si>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</si>
  <si>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</si>
  <si>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</si>
  <si>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</si>
  <si>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</si>
  <si>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</si>
  <si>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</si>
  <si>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</si>
  <si>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</si>
  <si>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</si>
  <si>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</si>
  <si>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</si>
  <si>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</si>
  <si>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</si>
  <si>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</si>
  <si>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</si>
  <si>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</si>
  <si>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</si>
  <si>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</si>
  <si>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</si>
  <si>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</si>
  <si>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</si>
  <si>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</si>
  <si>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</si>
  <si>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</si>
  <si>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</si>
  <si>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</si>
  <si>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</si>
  <si>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</si>
  <si>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</si>
  <si>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</si>
  <si>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</si>
  <si>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</si>
  <si>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</si>
  <si>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</si>
  <si>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</si>
  <si>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</si>
  <si>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</si>
  <si>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</si>
  <si>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</si>
  <si>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</si>
  <si>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</si>
  <si>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</si>
  <si>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</si>
  <si>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</si>
  <si>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</si>
  <si>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</si>
  <si>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</si>
  <si>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</si>
  <si>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</si>
  <si>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</si>
  <si>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</si>
  <si>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</si>
  <si>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</si>
  <si>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</si>
  <si>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</si>
  <si>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</si>
  <si>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</si>
  <si>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</si>
  <si>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</si>
  <si>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</si>
  <si>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</si>
  <si>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</si>
  <si>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</si>
  <si>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</si>
  <si>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</si>
  <si>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</si>
  <si>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</si>
  <si>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</si>
  <si>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</si>
  <si>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</si>
  <si>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</si>
  <si>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</si>
  <si>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</si>
  <si>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</si>
  <si>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</si>
  <si>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</si>
  <si>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</si>
  <si>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</si>
  <si>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</si>
  <si>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</si>
  <si>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</si>
  <si>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</si>
  <si>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</si>
  <si>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</si>
  <si>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</si>
  <si>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</si>
  <si>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</si>
  <si>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</si>
  <si>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</si>
  <si>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</si>
  <si>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</si>
  <si>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</si>
  <si>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</si>
  <si>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</si>
  <si>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</si>
  <si>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</si>
  <si>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</si>
  <si>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</si>
  <si>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</si>
  <si>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</si>
  <si>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</si>
  <si>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</si>
  <si>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</si>
  <si>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</si>
  <si>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</si>
  <si>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</si>
  <si>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</si>
  <si>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</si>
  <si>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</si>
  <si>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</si>
  <si>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</si>
  <si>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</si>
  <si>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</si>
  <si>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</si>
  <si>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</si>
  <si>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</si>
  <si>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</si>
  <si>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</si>
  <si>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</si>
  <si>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</si>
  <si>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</si>
  <si>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</si>
  <si>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</si>
  <si>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</si>
  <si>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</si>
  <si>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</si>
  <si>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</si>
  <si>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</si>
  <si>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</si>
  <si>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</si>
  <si>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</si>
  <si>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</si>
  <si>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</si>
  <si>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</si>
  <si>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</si>
  <si>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</si>
  <si>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</si>
  <si>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</si>
  <si>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</si>
  <si>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</si>
  <si>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</si>
  <si>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</si>
  <si>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</si>
  <si>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</si>
  <si>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</si>
  <si>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</si>
  <si>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</si>
  <si>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</si>
  <si>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</si>
  <si>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</si>
  <si>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</si>
  <si>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</si>
  <si>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</si>
  <si>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</si>
  <si>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</si>
  <si>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</si>
  <si>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</si>
  <si>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</si>
  <si>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</si>
  <si>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</si>
  <si>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</si>
  <si>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</si>
  <si>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</si>
  <si>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</si>
  <si>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</si>
  <si>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</si>
  <si>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</si>
  <si>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</si>
  <si>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</si>
  <si>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</si>
  <si>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</si>
  <si>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</si>
  <si>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</si>
  <si>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</si>
  <si>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</si>
  <si>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</si>
  <si>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</si>
  <si>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</si>
  <si>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</si>
  <si>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</si>
  <si>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</si>
  <si>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</si>
  <si>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</si>
  <si>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</si>
  <si>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</si>
  <si>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</si>
  <si>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</si>
  <si>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</si>
  <si>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</si>
  <si>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</si>
  <si>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</si>
  <si>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</si>
  <si>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</si>
  <si>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</si>
  <si>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</si>
  <si>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</si>
  <si>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</si>
  <si>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</si>
  <si>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</si>
  <si>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</si>
  <si>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</si>
  <si>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</si>
  <si>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</si>
  <si>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</si>
  <si>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</si>
  <si>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</si>
  <si>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</si>
  <si>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</si>
  <si>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</si>
  <si>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</si>
  <si>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</si>
  <si>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</si>
  <si>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</si>
  <si>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</si>
  <si>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</si>
  <si>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</si>
  <si>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</si>
  <si>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</si>
  <si>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</si>
  <si>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</si>
  <si>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</si>
  <si>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</si>
  <si>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</si>
  <si>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</si>
  <si>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</si>
  <si>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</si>
  <si>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</si>
  <si>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</si>
  <si>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</si>
  <si>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</si>
  <si>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</si>
  <si>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</si>
  <si>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</si>
  <si>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</si>
  <si>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</si>
  <si>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</si>
  <si>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</si>
  <si>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</si>
  <si>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</si>
  <si>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</si>
  <si>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</si>
  <si>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</si>
  <si>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</si>
  <si>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</si>
  <si>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</si>
  <si>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</si>
  <si>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</si>
  <si>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</si>
  <si>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</si>
  <si>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</si>
  <si>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</si>
  <si>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</si>
  <si>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</si>
  <si>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</si>
  <si>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</si>
  <si>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</si>
  <si>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</si>
  <si>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</si>
  <si>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</si>
  <si>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</si>
  <si>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</si>
  <si>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</si>
  <si>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</si>
  <si>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</si>
  <si>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</si>
  <si>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</si>
  <si>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</si>
  <si>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</si>
  <si>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</si>
  <si>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</si>
  <si>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</si>
  <si>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</si>
  <si>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</si>
  <si>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</si>
  <si>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</si>
  <si>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</si>
  <si>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</si>
  <si>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</si>
  <si>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</si>
  <si>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</si>
  <si>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</si>
  <si>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</si>
  <si>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</si>
  <si>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</si>
  <si>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</si>
  <si>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</si>
  <si>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</si>
  <si>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</si>
  <si>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</si>
  <si>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</si>
  <si>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</si>
  <si>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</si>
  <si>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</si>
  <si>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</si>
  <si>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</si>
  <si>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</si>
  <si>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</si>
  <si>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</si>
  <si>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</si>
  <si>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</si>
  <si>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</si>
  <si>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</si>
  <si>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</si>
  <si>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</si>
  <si>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</si>
  <si>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</si>
  <si>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</si>
  <si>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</si>
  <si>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</si>
  <si>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</si>
  <si>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</si>
  <si>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</si>
  <si>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</si>
  <si>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</si>
  <si>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</si>
  <si>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</si>
  <si>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</si>
  <si>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</si>
  <si>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</si>
  <si>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</si>
  <si>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</si>
  <si>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</si>
  <si>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</si>
  <si>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</si>
  <si>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</si>
  <si>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</si>
  <si>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</si>
  <si>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</si>
  <si>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</si>
  <si>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</si>
  <si>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</si>
  <si>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</si>
  <si>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</si>
  <si>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</si>
  <si>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</si>
  <si>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</si>
  <si>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</si>
  <si>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</si>
  <si>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</si>
  <si>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</si>
  <si>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</si>
  <si>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</si>
  <si>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</si>
  <si>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</si>
  <si>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</si>
  <si>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</si>
  <si>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</si>
  <si>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</si>
  <si>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</si>
  <si>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</si>
  <si>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</si>
  <si>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</si>
  <si>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</si>
  <si>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</si>
  <si>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</si>
  <si>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</si>
  <si>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</si>
  <si>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</si>
  <si>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</si>
  <si>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</si>
  <si>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</si>
  <si>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</si>
  <si>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</si>
  <si>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</si>
  <si>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</si>
  <si>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</si>
  <si>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</si>
  <si>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</si>
  <si>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</si>
  <si>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</si>
  <si>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</si>
  <si>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</si>
  <si>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</si>
  <si>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</si>
  <si>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</si>
  <si>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</si>
  <si>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</si>
  <si>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</si>
  <si>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</si>
  <si>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</si>
  <si>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</si>
  <si>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</si>
  <si>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</si>
  <si>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</si>
  <si>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</si>
  <si>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</si>
  <si>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</si>
  <si>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</si>
  <si>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</si>
  <si>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</si>
  <si>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</si>
  <si>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</si>
  <si>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</si>
  <si>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</si>
  <si>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</si>
  <si>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</si>
  <si>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</si>
  <si>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</si>
  <si>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</si>
  <si>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</si>
  <si>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</si>
  <si>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</si>
  <si>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</si>
  <si>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</si>
  <si>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</si>
  <si>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</si>
  <si>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</si>
  <si>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</si>
  <si>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</si>
  <si>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</si>
  <si>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</si>
  <si>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</si>
  <si>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</si>
  <si>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</si>
  <si>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</si>
  <si>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</si>
  <si>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</si>
  <si>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</si>
  <si>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</si>
  <si>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</si>
  <si>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</si>
  <si>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</si>
  <si>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</si>
  <si>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</si>
  <si>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</si>
  <si>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</si>
  <si>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</si>
  <si>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</si>
  <si>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</si>
  <si>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</si>
  <si>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</si>
  <si>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</si>
  <si>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</si>
  <si>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</si>
  <si>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</si>
  <si>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</si>
  <si>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</si>
  <si>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</si>
  <si>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</si>
  <si>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</si>
  <si>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</si>
  <si>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</si>
  <si>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</si>
  <si>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</si>
  <si>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</si>
  <si>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</si>
  <si>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</si>
  <si>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</si>
  <si>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</si>
  <si>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</si>
  <si>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</si>
  <si>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</si>
  <si>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</si>
  <si>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</si>
  <si>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</si>
  <si>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</si>
  <si>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</si>
  <si>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</si>
  <si>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</si>
  <si>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</si>
  <si>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</si>
  <si>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</si>
  <si>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</si>
  <si>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</si>
  <si>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</si>
  <si>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</si>
  <si>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</si>
  <si>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</si>
  <si>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</si>
  <si>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</si>
  <si>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</si>
  <si>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</si>
  <si>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</si>
  <si>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</si>
  <si>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</si>
  <si>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</si>
  <si>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</si>
  <si>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</si>
  <si>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</si>
  <si>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</si>
  <si>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</si>
  <si>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</si>
  <si>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</si>
  <si>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</si>
  <si>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</si>
  <si>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</si>
  <si>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</si>
  <si>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</si>
  <si>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</si>
  <si>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</si>
  <si>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</si>
  <si>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</si>
  <si>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</si>
  <si>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</si>
  <si>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</si>
  <si>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</si>
  <si>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</si>
  <si>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</si>
  <si>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</si>
  <si>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</si>
  <si>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</si>
  <si>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</si>
  <si>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</si>
  <si>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</si>
  <si>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</si>
  <si>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</si>
  <si>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</si>
  <si>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</si>
  <si>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</si>
  <si>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</si>
  <si>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</si>
  <si>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</si>
  <si>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</si>
  <si>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</si>
  <si>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</si>
  <si>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</si>
  <si>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</si>
  <si>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</si>
  <si>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</si>
  <si>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</si>
  <si>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</si>
  <si>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</si>
  <si>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</si>
  <si>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</si>
  <si>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</si>
  <si>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</si>
  <si>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</si>
  <si>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</si>
  <si>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</si>
  <si>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</si>
  <si>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</si>
  <si>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</si>
  <si>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</si>
  <si>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</si>
  <si>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</si>
  <si>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</si>
  <si>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</si>
  <si>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</si>
  <si>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</si>
  <si>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</si>
  <si>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</si>
  <si>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</si>
  <si>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</si>
  <si>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</si>
  <si>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</si>
  <si>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</si>
  <si>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</si>
  <si>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</si>
  <si>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</si>
  <si>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</si>
  <si>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</si>
  <si>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</si>
  <si>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</si>
  <si>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</si>
  <si>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</si>
  <si>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</si>
  <si>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</si>
  <si>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</si>
  <si>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</si>
  <si>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</si>
  <si>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</si>
  <si>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</si>
  <si>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</si>
  <si>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</si>
  <si>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</si>
  <si>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</si>
  <si>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</si>
  <si>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</si>
  <si>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</si>
  <si>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</si>
  <si>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</si>
  <si>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</si>
  <si>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</si>
  <si>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</si>
  <si>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</si>
  <si>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</si>
  <si>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</si>
  <si>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</si>
  <si>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</si>
  <si>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</si>
  <si>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</si>
  <si>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</si>
  <si>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</si>
  <si>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</si>
  <si>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</si>
  <si>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</si>
  <si>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</si>
  <si>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</si>
  <si>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</si>
  <si>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</si>
  <si>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</si>
  <si>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</si>
  <si>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</si>
  <si>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</si>
  <si>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</si>
  <si>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</si>
  <si>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</si>
  <si>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</si>
  <si>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</si>
  <si>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</si>
  <si>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</si>
  <si>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</si>
  <si>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</si>
  <si>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</si>
  <si>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</si>
  <si>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</si>
  <si>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</si>
  <si>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</si>
  <si>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</si>
  <si>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</si>
  <si>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</si>
  <si>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</si>
  <si>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</si>
  <si>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</si>
  <si>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</si>
  <si>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</si>
  <si>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</si>
  <si>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</si>
  <si>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</si>
  <si>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</si>
  <si>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</si>
  <si>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</si>
  <si>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</si>
  <si>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</si>
  <si>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</si>
  <si>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</si>
  <si>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</si>
  <si>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</si>
  <si>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</si>
  <si>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</si>
  <si>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</si>
  <si>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</si>
  <si>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</si>
  <si>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</si>
  <si>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</si>
  <si>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</si>
  <si>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</si>
  <si>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</si>
  <si>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</si>
  <si>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</si>
  <si>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</si>
  <si>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</si>
  <si>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</si>
  <si>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</si>
  <si>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</si>
  <si>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</si>
  <si>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</si>
  <si>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</si>
  <si>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</si>
  <si>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</si>
  <si>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</si>
  <si>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</si>
  <si>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</si>
  <si>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</si>
  <si>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</si>
  <si>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</si>
  <si>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</si>
  <si>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</si>
  <si>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</si>
  <si>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</si>
  <si>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</si>
  <si>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</si>
  <si>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</si>
  <si>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</si>
  <si>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</si>
  <si>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</si>
  <si>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</si>
  <si>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</si>
  <si>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</si>
  <si>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</si>
  <si>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</si>
  <si>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</si>
  <si>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</si>
  <si>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</si>
  <si>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</si>
  <si>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</si>
  <si>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</si>
  <si>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</si>
  <si>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</si>
  <si>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</si>
  <si>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</si>
  <si>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</si>
  <si>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</si>
  <si>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</si>
  <si>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</si>
  <si>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</si>
  <si>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</si>
  <si>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</si>
  <si>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</si>
  <si>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</si>
  <si>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</si>
  <si>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</si>
  <si>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</si>
  <si>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</si>
  <si>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</si>
  <si>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</si>
  <si>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</si>
  <si>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</si>
  <si>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</si>
  <si>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</si>
  <si>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</si>
  <si>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</si>
  <si>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</si>
  <si>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</si>
  <si>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</si>
  <si>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</si>
  <si>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</si>
  <si>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</si>
  <si>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</si>
  <si>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</si>
  <si>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</si>
  <si>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</si>
  <si>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</si>
  <si>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</si>
  <si>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</si>
  <si>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</si>
  <si>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</si>
  <si>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</si>
  <si>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</si>
  <si>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</si>
  <si>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</si>
  <si>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</si>
  <si>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</si>
  <si>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</si>
  <si>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</si>
  <si>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</si>
  <si>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</si>
  <si>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</si>
  <si>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</si>
  <si>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</si>
  <si>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</si>
  <si>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</si>
  <si>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</si>
  <si>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</si>
  <si>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</si>
  <si>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</si>
  <si>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</si>
  <si>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</si>
  <si>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</si>
  <si>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</si>
  <si>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</si>
  <si>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</si>
  <si>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</si>
  <si>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</si>
  <si>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</si>
  <si>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</si>
  <si>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</si>
  <si>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</si>
  <si>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</si>
  <si>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</si>
  <si>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</si>
  <si>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</si>
  <si>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</si>
  <si>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</si>
  <si>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</si>
  <si>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</si>
  <si>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</si>
  <si>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</si>
  <si>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</si>
  <si>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</si>
  <si>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</si>
  <si>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</si>
  <si>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</si>
  <si>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</si>
  <si>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</si>
  <si>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</si>
  <si>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</si>
  <si>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</si>
  <si>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</si>
  <si>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</si>
  <si>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</si>
  <si>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</si>
  <si>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</si>
  <si>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</si>
  <si>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</si>
  <si>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</si>
  <si>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</si>
  <si>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</si>
  <si>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</si>
  <si>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</si>
  <si>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</si>
  <si>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</si>
  <si>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</si>
  <si>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</si>
  <si>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</si>
  <si>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</si>
  <si>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</si>
  <si>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</si>
  <si>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</si>
  <si>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</si>
  <si>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</si>
  <si>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</si>
  <si>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</si>
  <si>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</si>
  <si>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</si>
  <si>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</si>
  <si>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</si>
  <si>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</si>
  <si>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</si>
  <si>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</si>
  <si>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</si>
  <si>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</si>
  <si>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</si>
  <si>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</si>
  <si>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</si>
  <si>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</si>
  <si>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</si>
  <si>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</si>
  <si>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</si>
  <si>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</si>
  <si>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</si>
  <si>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</si>
  <si>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</si>
  <si>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</si>
  <si>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</si>
  <si>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</si>
  <si>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</si>
  <si>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</si>
  <si>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</si>
  <si>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</si>
  <si>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</si>
  <si>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</si>
  <si>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</si>
  <si>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</si>
  <si>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</si>
  <si>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</si>
  <si>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</si>
  <si>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</si>
  <si>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</si>
  <si>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</si>
  <si>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</si>
  <si>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</si>
  <si>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</si>
  <si>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</si>
  <si>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</si>
  <si>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</si>
  <si>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</si>
  <si>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</si>
  <si>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</si>
  <si>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</si>
  <si>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</si>
  <si>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</si>
  <si>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</si>
  <si>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</si>
  <si>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</si>
  <si>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</si>
  <si>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</si>
  <si>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</si>
  <si>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</si>
  <si>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</si>
  <si>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</si>
  <si>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</si>
  <si>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</si>
  <si>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</si>
  <si>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</si>
  <si>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</si>
  <si>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</si>
  <si>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</si>
  <si>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</si>
  <si>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</si>
  <si>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</si>
  <si>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</si>
  <si>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</si>
  <si>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</si>
  <si>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</si>
  <si>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</si>
  <si>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</si>
  <si>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</si>
  <si>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</si>
  <si>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</si>
  <si>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</si>
  <si>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</si>
  <si>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</si>
  <si>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</si>
  <si>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</si>
  <si>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</si>
  <si>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</si>
  <si>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</si>
  <si>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</si>
  <si>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</si>
  <si>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</si>
  <si>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</si>
  <si>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</si>
  <si>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</si>
  <si>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</si>
  <si>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</si>
  <si>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</si>
  <si>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</si>
  <si>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</si>
  <si>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</si>
  <si>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</si>
  <si>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</si>
  <si>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</si>
  <si>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</si>
  <si>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</si>
  <si>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</si>
  <si>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</si>
  <si>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</si>
  <si>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</si>
  <si>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</si>
  <si>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</si>
  <si>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</si>
  <si>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</si>
  <si>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</si>
  <si>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</si>
  <si>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</si>
  <si>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</si>
  <si>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</si>
  <si>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</si>
  <si>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</si>
  <si>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</si>
  <si>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</si>
  <si>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</si>
  <si>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</si>
  <si>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</si>
  <si>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</si>
  <si>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</si>
  <si>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</si>
  <si>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</si>
  <si>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</si>
  <si>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</si>
  <si>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</si>
  <si>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</si>
  <si>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</si>
  <si>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</si>
  <si>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</si>
  <si>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</si>
  <si>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</si>
  <si>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</si>
  <si>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</si>
  <si>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</si>
  <si>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</si>
  <si>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</si>
  <si>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</si>
  <si>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</si>
  <si>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</si>
  <si>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</si>
  <si>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</si>
  <si>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</si>
  <si>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</si>
  <si>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</si>
  <si>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</si>
  <si>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</si>
  <si>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</si>
  <si>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</si>
  <si>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</si>
  <si>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</si>
  <si>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</si>
  <si>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</si>
  <si>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</si>
  <si>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</si>
  <si>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</si>
  <si>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</si>
  <si>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</si>
  <si>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</si>
  <si>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</si>
  <si>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</si>
  <si>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</si>
  <si>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</si>
  <si>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</si>
  <si>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</si>
  <si>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</si>
  <si>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</si>
  <si>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</si>
  <si>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</si>
  <si>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</si>
  <si>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</si>
  <si>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</si>
  <si>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</si>
  <si>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</si>
  <si>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</si>
  <si>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</si>
  <si>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</si>
  <si>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</si>
  <si>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</si>
  <si>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</si>
  <si>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</si>
  <si>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</si>
  <si>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</si>
  <si>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</si>
  <si>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</si>
  <si>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</si>
  <si>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</si>
  <si>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</si>
  <si>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</si>
  <si>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</si>
  <si>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</si>
  <si>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</si>
  <si>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</si>
  <si>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</si>
  <si>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</si>
  <si>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</si>
  <si>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</si>
  <si>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</si>
  <si>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</si>
  <si>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</si>
  <si>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</si>
  <si>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</si>
  <si>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</si>
  <si>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</si>
  <si>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</si>
  <si>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</si>
  <si>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</si>
  <si>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</si>
  <si>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</si>
  <si>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</si>
  <si>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</si>
  <si>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</si>
  <si>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</si>
  <si>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</si>
  <si>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</si>
  <si>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</si>
  <si>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</si>
  <si>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</si>
  <si>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</si>
  <si>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</si>
  <si>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</si>
  <si>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</si>
  <si>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</si>
  <si>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</si>
  <si>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</si>
  <si>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</si>
  <si>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</si>
  <si>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</si>
  <si>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</si>
  <si>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</si>
  <si>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</si>
  <si>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</si>
  <si>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</si>
  <si>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</si>
  <si>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</si>
  <si>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</si>
  <si>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</si>
  <si>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</si>
  <si>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</si>
  <si>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</si>
  <si>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</si>
  <si>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</si>
  <si>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</si>
  <si>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</si>
  <si>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</si>
  <si>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</si>
  <si>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</si>
  <si>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</si>
  <si>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</si>
  <si>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</si>
  <si>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</si>
  <si>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</si>
  <si>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</si>
  <si>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</si>
  <si>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</si>
  <si>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</si>
  <si>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</si>
  <si>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</si>
  <si>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</si>
  <si>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</si>
  <si>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</si>
  <si>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</si>
  <si>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</si>
  <si>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</si>
  <si>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</si>
  <si>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</si>
  <si>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</si>
  <si>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</si>
  <si>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</si>
  <si>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</si>
  <si>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</si>
  <si>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</si>
  <si>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</si>
  <si>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</si>
  <si>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</si>
  <si>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</si>
  <si>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</si>
  <si>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</si>
  <si>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</si>
  <si>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</si>
  <si>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</si>
  <si>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</si>
  <si>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</si>
  <si>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</si>
  <si>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</si>
  <si>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</si>
  <si>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</si>
  <si>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</si>
  <si>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</si>
  <si>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</si>
  <si>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</si>
  <si>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</si>
  <si>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</si>
  <si>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</si>
  <si>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</si>
  <si>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</si>
  <si>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</si>
  <si>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</si>
  <si>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</si>
  <si>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</si>
  <si>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</si>
  <si>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</si>
  <si>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</si>
  <si>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</si>
  <si>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</si>
  <si>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</si>
  <si>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</si>
  <si>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</si>
  <si>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</si>
  <si>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</si>
  <si>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</si>
  <si>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</si>
  <si>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</si>
  <si>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</si>
  <si>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</si>
  <si>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</si>
  <si>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</si>
  <si>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</si>
  <si>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</si>
  <si>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</si>
  <si>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</si>
  <si>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</si>
  <si>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</si>
  <si>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</si>
  <si>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</si>
  <si>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</si>
  <si>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</si>
  <si>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</si>
  <si>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</si>
  <si>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</si>
  <si>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</si>
  <si>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</si>
  <si>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</si>
  <si>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</si>
  <si>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</si>
  <si>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</si>
  <si>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</si>
  <si>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</si>
  <si>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</si>
  <si>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</si>
  <si>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</si>
  <si>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</si>
  <si>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</si>
  <si>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</si>
  <si>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</si>
  <si>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</si>
  <si>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</si>
  <si>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</si>
  <si>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</si>
  <si>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</si>
  <si>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</si>
  <si>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</si>
  <si>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</si>
  <si>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</si>
  <si>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</si>
  <si>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</si>
  <si>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</si>
  <si>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</si>
  <si>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</si>
  <si>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</si>
  <si>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</si>
  <si>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</si>
  <si>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</si>
  <si>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</si>
  <si>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</si>
  <si>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</si>
  <si>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</si>
  <si>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</si>
  <si>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</si>
  <si>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</si>
  <si>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</si>
  <si>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</si>
  <si>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</si>
  <si>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</si>
  <si>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</si>
  <si>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</si>
  <si>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</si>
  <si>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</si>
  <si>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</si>
  <si>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</si>
  <si>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</si>
  <si>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</si>
  <si>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</si>
  <si>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</si>
  <si>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</si>
  <si>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</si>
  <si>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</si>
  <si>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</si>
  <si>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</si>
  <si>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</si>
  <si>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</si>
  <si>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</si>
  <si>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</si>
  <si>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</si>
  <si>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</si>
  <si>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</si>
  <si>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</si>
  <si>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</si>
  <si>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</si>
  <si>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</si>
  <si>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</si>
  <si>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</si>
  <si>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</si>
  <si>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</si>
  <si>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</si>
  <si>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</si>
  <si>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</si>
  <si>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</si>
  <si>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</si>
  <si>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</si>
  <si>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</si>
  <si>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</si>
  <si>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</si>
  <si>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</si>
  <si>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</si>
  <si>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</si>
  <si>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</si>
  <si>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</si>
  <si>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</si>
  <si>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</si>
  <si>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</si>
  <si>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</si>
  <si>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</si>
  <si>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</si>
  <si>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</si>
  <si>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</si>
  <si>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</si>
  <si>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</si>
  <si>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</si>
  <si>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</si>
  <si>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</si>
  <si>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</si>
  <si>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</si>
  <si>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</si>
  <si>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</si>
  <si>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</si>
  <si>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</si>
  <si>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</si>
  <si>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</si>
  <si>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</si>
  <si>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</si>
  <si>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</si>
  <si>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</si>
  <si>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</si>
  <si>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</si>
  <si>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</si>
  <si>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</si>
  <si>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</si>
  <si>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</si>
  <si>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</si>
  <si>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</si>
  <si>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</si>
  <si>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</si>
  <si>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</si>
  <si>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</si>
  <si>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</si>
  <si>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</si>
  <si>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</si>
  <si>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</si>
  <si>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</si>
  <si>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</si>
  <si>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</si>
  <si>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</si>
  <si>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</si>
  <si>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</si>
  <si>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</si>
  <si>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</si>
  <si>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</si>
  <si>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</si>
  <si>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</si>
  <si>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</si>
  <si>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</si>
  <si>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</si>
  <si>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</si>
  <si>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</si>
  <si>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</si>
  <si>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</si>
  <si>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</si>
  <si>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</si>
  <si>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</si>
  <si>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</si>
  <si>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</si>
  <si>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</si>
  <si>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</si>
  <si>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</si>
  <si>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</si>
  <si>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</si>
  <si>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</si>
  <si>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</si>
  <si>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</si>
  <si>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</si>
  <si>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</si>
  <si>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</si>
  <si>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</si>
  <si>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</si>
  <si>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</si>
  <si>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</si>
  <si>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</si>
  <si>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</si>
  <si>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</si>
  <si>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</si>
  <si>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</si>
  <si>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</si>
  <si>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</si>
  <si>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</si>
  <si>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</si>
  <si>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</si>
  <si>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</si>
  <si>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</si>
  <si>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</si>
  <si>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</si>
  <si>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</si>
  <si>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</si>
  <si>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</si>
  <si>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</si>
  <si>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</si>
  <si>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</si>
  <si>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</si>
  <si>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</si>
  <si>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</si>
  <si>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</si>
  <si>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</si>
  <si>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</si>
  <si>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</si>
  <si>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</si>
  <si>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</si>
  <si>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</si>
  <si>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</si>
  <si>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</si>
  <si>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</si>
  <si>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</si>
  <si>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</si>
  <si>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</si>
  <si>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</si>
  <si>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</si>
  <si>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</si>
  <si>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</si>
  <si>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</si>
  <si>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</si>
  <si>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</si>
  <si>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</si>
  <si>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</si>
  <si>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</si>
  <si>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</si>
  <si>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</si>
  <si>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</si>
  <si>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</si>
  <si>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</si>
  <si>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</si>
  <si>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</si>
  <si>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</si>
  <si>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</si>
  <si>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</si>
  <si>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</si>
  <si>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</si>
  <si>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</si>
  <si>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</si>
  <si>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</si>
  <si>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</si>
  <si>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</si>
  <si>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</si>
  <si>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</si>
  <si>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</si>
  <si>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</si>
  <si>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</si>
  <si>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</si>
  <si>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</si>
  <si>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</si>
  <si>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</si>
  <si>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</si>
  <si>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</si>
  <si>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</si>
  <si>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</si>
  <si>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</si>
  <si>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</si>
  <si>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</si>
  <si>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</si>
  <si>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</si>
  <si>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</si>
  <si>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</si>
  <si>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</si>
  <si>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</si>
  <si>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</si>
  <si>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</si>
  <si>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</si>
  <si>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</si>
  <si>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</si>
  <si>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</si>
  <si>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</si>
  <si>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</si>
  <si>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</si>
  <si>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</si>
  <si>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</si>
  <si>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</si>
  <si>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</si>
  <si>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</si>
  <si>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</si>
  <si>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</si>
  <si>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</si>
  <si>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</si>
  <si>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</si>
  <si>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</si>
  <si>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</si>
  <si>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</si>
  <si>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</si>
  <si>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</si>
  <si>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</si>
  <si>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</si>
  <si>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</si>
  <si>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</si>
  <si>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</si>
  <si>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</si>
  <si>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</si>
  <si>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</si>
  <si>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</si>
  <si>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</si>
  <si>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</si>
  <si>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</si>
  <si>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</si>
  <si>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</si>
  <si>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</si>
  <si>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</si>
  <si>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</si>
  <si>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</si>
  <si>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</si>
  <si>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</si>
  <si>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</si>
  <si>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</si>
  <si>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</si>
  <si>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</si>
  <si>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</si>
  <si>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</si>
  <si>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</si>
  <si>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</si>
  <si>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</si>
  <si>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</si>
  <si>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</si>
  <si>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</si>
  <si>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</si>
  <si>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</si>
  <si>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</si>
  <si>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</si>
  <si>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</si>
  <si>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</si>
  <si>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</si>
  <si>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</si>
  <si>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</si>
  <si>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</si>
  <si>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</si>
  <si>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</si>
  <si>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</si>
  <si>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</si>
  <si>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</si>
  <si>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</si>
  <si>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</si>
  <si>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</si>
  <si>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</si>
  <si>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</si>
  <si>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</si>
  <si>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</si>
  <si>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</si>
  <si>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</si>
  <si>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</si>
  <si>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</si>
  <si>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</si>
  <si>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</si>
  <si>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</si>
  <si>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</si>
  <si>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</si>
  <si>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</si>
  <si>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</si>
  <si>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</si>
  <si>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</si>
  <si>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</si>
  <si>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</si>
  <si>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</si>
  <si>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</si>
  <si>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</si>
  <si>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</si>
  <si>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</si>
  <si>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</si>
  <si>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</si>
  <si>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</si>
  <si>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</si>
  <si>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</si>
  <si>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</si>
  <si>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</si>
  <si>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</si>
  <si>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</si>
  <si>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</si>
  <si>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</si>
  <si>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</si>
  <si>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</si>
  <si>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</si>
  <si>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</si>
  <si>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</si>
  <si>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</si>
  <si>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</si>
  <si>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</si>
  <si>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</si>
  <si>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</si>
  <si>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</si>
  <si>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</si>
  <si>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</si>
  <si>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</si>
  <si>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</si>
  <si>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</si>
  <si>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</si>
  <si>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</si>
  <si>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</si>
  <si>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</si>
  <si>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</si>
  <si>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</si>
  <si>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</si>
  <si>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</si>
  <si>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</si>
  <si>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</si>
  <si>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</si>
  <si>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</si>
  <si>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</si>
  <si>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</si>
  <si>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</si>
  <si>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</si>
  <si>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</si>
  <si>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</si>
  <si>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</si>
  <si>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</si>
  <si>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</si>
  <si>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</si>
  <si>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</si>
  <si>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</si>
  <si>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</si>
  <si>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</si>
  <si>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</si>
  <si>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</si>
  <si>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</si>
  <si>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</si>
  <si>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</si>
  <si>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</si>
  <si>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</si>
  <si>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</si>
  <si>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</si>
  <si>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</si>
  <si>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</si>
  <si>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</si>
  <si>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</si>
  <si>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</si>
  <si>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</si>
  <si>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</si>
  <si>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</si>
  <si>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</si>
  <si>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</si>
  <si>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</si>
  <si>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</si>
  <si>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</si>
  <si>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</si>
  <si>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</si>
  <si>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</si>
  <si>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</si>
  <si>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</si>
  <si>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</si>
  <si>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</si>
  <si>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</si>
  <si>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</si>
  <si>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</si>
  <si>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</si>
  <si>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</si>
  <si>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</si>
  <si>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</si>
  <si>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</si>
  <si>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</si>
  <si>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</si>
  <si>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</si>
  <si>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</si>
  <si>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</si>
  <si>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</si>
  <si>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</si>
  <si>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</si>
  <si>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</si>
  <si>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</si>
  <si>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</si>
  <si>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</si>
  <si>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</si>
  <si>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</si>
  <si>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</si>
  <si>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</si>
  <si>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</si>
  <si>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</si>
  <si>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</si>
  <si>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</si>
  <si>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</si>
  <si>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</si>
  <si>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</si>
  <si>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</si>
  <si>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</si>
  <si>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</si>
  <si>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</si>
  <si>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</si>
  <si>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</si>
  <si>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</si>
  <si>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</si>
  <si>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</si>
  <si>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</si>
  <si>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</si>
  <si>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</si>
  <si>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</si>
  <si>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</si>
  <si>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</si>
  <si>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</si>
  <si>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</si>
  <si>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</si>
  <si>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</si>
  <si>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</si>
  <si>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</si>
  <si>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</si>
  <si>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</si>
  <si>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</si>
  <si>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</si>
  <si>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</si>
  <si>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</si>
  <si>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</si>
  <si>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</si>
  <si>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</si>
  <si>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</si>
  <si>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</si>
  <si>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</si>
  <si>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</si>
  <si>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</si>
  <si>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</si>
  <si>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</si>
  <si>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</si>
  <si>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</si>
  <si>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</si>
  <si>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</si>
  <si>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</si>
  <si>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</si>
  <si>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</si>
  <si>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</si>
  <si>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</si>
  <si>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</si>
  <si>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</si>
  <si>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</si>
  <si>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</si>
  <si>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</si>
  <si>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</si>
  <si>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</si>
  <si>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</si>
  <si>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</si>
  <si>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</si>
  <si>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</si>
  <si>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</si>
  <si>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</si>
  <si>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</si>
  <si>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</si>
  <si>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</si>
  <si>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</si>
  <si>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</si>
  <si>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</si>
  <si>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</si>
  <si>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</si>
  <si>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</si>
  <si>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</si>
  <si>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</si>
  <si>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</si>
  <si>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</si>
  <si>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</si>
  <si>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</si>
  <si>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</si>
  <si>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</si>
  <si>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</si>
  <si>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</si>
  <si>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</si>
  <si>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</si>
  <si>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</si>
  <si>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</si>
  <si>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</si>
  <si>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</si>
  <si>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</si>
  <si>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</si>
  <si>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</si>
  <si>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</si>
  <si>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</si>
  <si>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</si>
  <si>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</si>
  <si>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</si>
  <si>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</si>
  <si>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</si>
  <si>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</si>
  <si>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</si>
  <si>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</si>
  <si>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</si>
  <si>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</si>
  <si>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</si>
  <si>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</si>
  <si>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</si>
  <si>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</si>
  <si>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</si>
  <si>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</si>
  <si>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</si>
  <si>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</si>
  <si>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</si>
  <si>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</si>
  <si>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</si>
  <si>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</si>
  <si>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</si>
  <si>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</si>
  <si>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</si>
  <si>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</si>
  <si>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</si>
  <si>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</si>
  <si>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</si>
  <si>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</si>
  <si>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</si>
  <si>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</si>
  <si>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</si>
  <si>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</si>
  <si>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</si>
  <si>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</si>
  <si>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</si>
  <si>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</si>
  <si>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</si>
  <si>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</si>
  <si>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</si>
  <si>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</si>
  <si>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</si>
  <si>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</si>
  <si>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</si>
  <si>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</si>
  <si>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</si>
  <si>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</si>
  <si>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</si>
  <si>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</si>
  <si>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</si>
  <si>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</si>
  <si>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</si>
  <si>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</si>
  <si>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</si>
  <si>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</si>
  <si>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</si>
  <si>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</si>
  <si>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</si>
  <si>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</si>
  <si>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</si>
  <si>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</si>
  <si>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</si>
  <si>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</si>
  <si>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</si>
  <si>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</si>
  <si>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</si>
  <si>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</si>
  <si>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</si>
  <si>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</si>
  <si>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</si>
  <si>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</si>
  <si>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</si>
  <si>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</si>
  <si>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</si>
  <si>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</si>
  <si>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</si>
  <si>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</si>
  <si>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</si>
  <si>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</si>
  <si>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</si>
  <si>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</si>
  <si>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</si>
  <si>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</si>
  <si>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</si>
  <si>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</si>
  <si>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</si>
  <si>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</si>
  <si>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</si>
  <si>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</si>
  <si>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</si>
  <si>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</si>
  <si>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</si>
  <si>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</si>
  <si>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</si>
  <si>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</si>
  <si>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</si>
  <si>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</si>
  <si>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</si>
  <si>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</si>
  <si>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</si>
  <si>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</si>
  <si>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</si>
  <si>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</si>
  <si>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</si>
  <si>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</si>
  <si>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</si>
  <si>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</si>
  <si>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</si>
  <si>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</si>
  <si>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</si>
  <si>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</si>
  <si>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</si>
  <si>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</si>
  <si>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</si>
  <si>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</si>
  <si>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</si>
  <si>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</si>
  <si>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</si>
  <si>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</si>
  <si>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</si>
  <si>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</si>
  <si>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</si>
  <si>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</si>
  <si>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</si>
  <si>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</si>
  <si>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</si>
  <si>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</si>
  <si>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</si>
  <si>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</si>
  <si>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</si>
  <si>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</si>
  <si>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</si>
  <si>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</si>
  <si>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</si>
  <si>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</si>
  <si>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</si>
  <si>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</si>
  <si>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</si>
  <si>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</si>
  <si>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</si>
  <si>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</si>
  <si>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</si>
  <si>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</si>
  <si>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</si>
  <si>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</si>
  <si>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</si>
  <si>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</si>
  <si>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</si>
  <si>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</si>
  <si>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</si>
  <si>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</si>
  <si>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</si>
  <si>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</si>
  <si>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</si>
  <si>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</si>
  <si>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</si>
  <si>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</si>
  <si>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</si>
  <si>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</si>
  <si>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</si>
  <si>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</si>
  <si>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</si>
  <si>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</si>
  <si>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</si>
  <si>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</si>
  <si>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</si>
  <si>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</si>
  <si>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</si>
  <si>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</si>
  <si>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</si>
  <si>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</si>
  <si>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</si>
  <si>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</si>
  <si>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</si>
  <si>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</si>
  <si>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</si>
  <si>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</si>
  <si>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</si>
  <si>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</si>
  <si>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</si>
  <si>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</si>
  <si>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</si>
  <si>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</si>
  <si>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</si>
  <si>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</si>
  <si>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</si>
  <si>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</si>
  <si>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</si>
  <si>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</si>
  <si>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</si>
  <si>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</si>
  <si>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</si>
  <si>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</si>
  <si>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</si>
  <si>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</si>
  <si>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</si>
  <si>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</si>
  <si>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</si>
  <si>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</si>
  <si>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</si>
  <si>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</si>
  <si>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</si>
  <si>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</si>
  <si>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</si>
  <si>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</si>
  <si>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</si>
  <si>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</si>
  <si>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</si>
  <si>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</si>
  <si>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</si>
  <si>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</si>
  <si>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</si>
  <si>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</si>
  <si>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</si>
  <si>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</si>
  <si>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</si>
  <si>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</si>
  <si>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</si>
  <si>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</si>
  <si>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</si>
  <si>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</si>
  <si>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</si>
  <si>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</si>
  <si>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</si>
  <si>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</si>
  <si>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</si>
  <si>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</si>
  <si>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</si>
  <si>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</si>
  <si>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</si>
  <si>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</si>
  <si>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</si>
  <si>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</si>
  <si>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</si>
  <si>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</si>
  <si>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</si>
  <si>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</si>
  <si>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</si>
  <si>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</si>
  <si>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</si>
  <si>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</si>
  <si>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</si>
  <si>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</si>
  <si>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</si>
  <si>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</si>
  <si>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</si>
  <si>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</si>
  <si>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</si>
  <si>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</si>
  <si>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</si>
  <si>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</si>
  <si>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</si>
  <si>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</si>
  <si>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</si>
  <si>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</si>
  <si>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</si>
  <si>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</si>
  <si>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</si>
  <si>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</si>
  <si>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</si>
  <si>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</si>
  <si>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</si>
  <si>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</si>
  <si>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</si>
  <si>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</si>
  <si>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</si>
  <si>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</si>
  <si>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</si>
  <si>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</si>
  <si>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</si>
  <si>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</si>
  <si>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</si>
  <si>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</si>
  <si>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</si>
  <si>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</si>
  <si>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</si>
  <si>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</si>
  <si>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</si>
  <si>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</si>
  <si>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</si>
  <si>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</si>
  <si>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</si>
  <si>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</si>
  <si>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</si>
  <si>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</si>
  <si>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</si>
  <si>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</si>
  <si>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</si>
  <si>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</si>
  <si>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</si>
  <si>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</si>
  <si>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</si>
  <si>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</si>
  <si>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</si>
  <si>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</si>
  <si>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</si>
  <si>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</si>
  <si>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</si>
  <si>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</si>
  <si>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</si>
  <si>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</si>
  <si>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</si>
  <si>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</si>
  <si>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</si>
  <si>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</si>
  <si>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</si>
  <si>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</si>
  <si>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</si>
  <si>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</si>
  <si>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</si>
  <si>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</si>
  <si>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</si>
  <si>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</si>
  <si>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</si>
  <si>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</si>
  <si>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</si>
  <si>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</si>
  <si>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</si>
  <si>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</si>
  <si>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</si>
  <si>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</si>
  <si>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</si>
  <si>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</si>
  <si>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</si>
  <si>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</si>
  <si>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</si>
  <si>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</si>
  <si>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</si>
  <si>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</si>
  <si>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</si>
  <si>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</si>
  <si>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</si>
  <si>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</si>
  <si>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</si>
  <si>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</si>
  <si>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</si>
  <si>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</si>
  <si>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</si>
  <si>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</si>
  <si>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</si>
  <si>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</si>
  <si>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</si>
  <si>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</si>
  <si>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</si>
  <si>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</si>
  <si>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</si>
  <si>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</si>
  <si>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</si>
  <si>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</si>
  <si>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</si>
  <si>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</si>
  <si>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</si>
  <si>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</si>
  <si>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</si>
  <si>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</si>
  <si>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</si>
  <si>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</si>
  <si>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</si>
  <si>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</si>
  <si>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</si>
  <si>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</si>
  <si>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</si>
  <si>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</si>
  <si>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</si>
  <si>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</si>
  <si>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</si>
  <si>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</si>
  <si>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</si>
  <si>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</si>
  <si>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</si>
  <si>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</si>
  <si>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</si>
  <si>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</si>
  <si>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</si>
  <si>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</si>
  <si>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</si>
  <si>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</si>
  <si>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</si>
  <si>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</si>
  <si>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</si>
  <si>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</si>
  <si>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</si>
  <si>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</si>
  <si>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</si>
  <si>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</si>
  <si>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</si>
  <si>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</si>
  <si>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</si>
  <si>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</si>
  <si>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</si>
  <si>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</si>
  <si>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</si>
  <si>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</si>
  <si>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</si>
  <si>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</si>
  <si>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</si>
  <si>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</si>
  <si>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</si>
  <si>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</si>
  <si>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</si>
  <si>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</si>
  <si>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</si>
  <si>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</si>
  <si>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</si>
  <si>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</si>
  <si>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</si>
  <si>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</si>
  <si>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</si>
  <si>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</si>
  <si>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</si>
  <si>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</si>
  <si>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</si>
  <si>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</si>
  <si>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</si>
  <si>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</si>
  <si>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</si>
  <si>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</si>
  <si>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</si>
  <si>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</si>
  <si>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</si>
  <si>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</si>
  <si>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</si>
  <si>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</si>
  <si>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</si>
  <si>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</si>
  <si>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</si>
  <si>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</si>
  <si>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</si>
  <si>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</si>
  <si>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</si>
  <si>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</si>
  <si>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</si>
  <si>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</si>
  <si>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</si>
  <si>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</si>
  <si>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</si>
  <si>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</si>
  <si>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</si>
  <si>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</si>
  <si>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</si>
  <si>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</si>
  <si>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</si>
  <si>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</si>
  <si>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</si>
  <si>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</si>
  <si>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</si>
  <si>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</si>
  <si>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</si>
  <si>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</si>
  <si>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</si>
  <si>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</si>
  <si>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</si>
  <si>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</si>
  <si>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</si>
  <si>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</si>
  <si>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</si>
  <si>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</si>
  <si>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</si>
  <si>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</si>
  <si>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</si>
  <si>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</si>
  <si>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</si>
  <si>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</si>
  <si>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</si>
  <si>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</si>
  <si>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</si>
  <si>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</si>
  <si>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</si>
  <si>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</si>
  <si>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</si>
  <si>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</si>
  <si>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</si>
  <si>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</si>
  <si>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</si>
  <si>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</si>
  <si>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</si>
  <si>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</si>
  <si>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</si>
  <si>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</si>
  <si>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</si>
  <si>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</si>
  <si>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</si>
  <si>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</si>
  <si>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</si>
  <si>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</si>
  <si>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</si>
  <si>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</si>
  <si>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</si>
  <si>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</si>
  <si>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</si>
  <si>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</si>
  <si>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</si>
  <si>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</si>
  <si>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</si>
  <si>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</si>
  <si>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</si>
  <si>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</si>
  <si>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</si>
  <si>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</si>
  <si>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</si>
  <si>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</si>
  <si>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</si>
  <si>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</si>
  <si>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</si>
  <si>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</si>
  <si>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</si>
  <si>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</si>
  <si>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</si>
  <si>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</si>
  <si>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</si>
  <si>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</si>
  <si>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</si>
  <si>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</si>
  <si>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</si>
  <si>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</si>
  <si>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</si>
  <si>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</si>
  <si>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</si>
  <si>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</si>
  <si>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</si>
  <si>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</si>
  <si>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</si>
  <si>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</si>
  <si>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</si>
  <si>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</si>
  <si>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</si>
  <si>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</si>
  <si>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</si>
  <si>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</si>
  <si>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</si>
  <si>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</si>
  <si>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</si>
  <si>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</si>
  <si>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</si>
  <si>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</si>
  <si>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</si>
  <si>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</si>
  <si>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</si>
  <si>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</si>
  <si>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</si>
  <si>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</si>
  <si>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</si>
  <si>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</si>
  <si>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</si>
  <si>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</si>
  <si>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</si>
  <si>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</si>
  <si>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</si>
  <si>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</si>
  <si>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</si>
  <si>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</si>
  <si>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</si>
  <si>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</si>
  <si>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</si>
  <si>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</si>
  <si>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</si>
  <si>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</si>
  <si>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</si>
  <si>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</si>
  <si>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</si>
  <si>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</si>
  <si>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</si>
  <si>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</si>
  <si>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</si>
  <si>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</si>
  <si>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</si>
  <si>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</si>
  <si>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</si>
  <si>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</si>
  <si>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</si>
  <si>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</si>
  <si>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</si>
  <si>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</si>
  <si>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</si>
  <si>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</si>
  <si>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</si>
  <si>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</si>
  <si>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</si>
  <si>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</si>
  <si>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</si>
  <si>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</si>
  <si>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</si>
  <si>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</si>
  <si>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</si>
  <si>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</si>
  <si>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</si>
  <si>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</si>
  <si>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</si>
  <si>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</si>
  <si>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</si>
  <si>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</si>
  <si>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</si>
  <si>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</si>
  <si>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</si>
  <si>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</si>
  <si>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</si>
  <si>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</si>
  <si>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</si>
  <si>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</si>
  <si>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</si>
  <si>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</si>
  <si>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</si>
  <si>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</si>
  <si>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</si>
  <si>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</si>
  <si>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</si>
  <si>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</si>
  <si>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</si>
  <si>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</si>
  <si>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</si>
  <si>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</si>
  <si>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</si>
  <si>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</si>
  <si>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</si>
  <si>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</si>
  <si>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</si>
  <si>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</si>
  <si>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</si>
  <si>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</si>
  <si>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</si>
  <si>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</si>
  <si>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</si>
  <si>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</si>
  <si>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</si>
  <si>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</si>
  <si>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</si>
  <si>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</si>
  <si>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</si>
  <si>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</si>
  <si>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</si>
  <si>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</si>
  <si>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</si>
  <si>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</si>
  <si>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</si>
  <si>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</si>
  <si>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</si>
  <si>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</si>
  <si>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</si>
  <si>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</si>
  <si>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</si>
  <si>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</si>
  <si>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</si>
  <si>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</si>
  <si>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</si>
  <si>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</si>
  <si>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</si>
  <si>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</si>
  <si>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</si>
  <si>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</si>
  <si>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</si>
  <si>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</si>
  <si>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</si>
  <si>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</si>
  <si>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</si>
  <si>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</si>
  <si>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</si>
  <si>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</si>
  <si>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</si>
  <si>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</si>
  <si>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</si>
  <si>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</si>
  <si>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</si>
  <si>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</si>
  <si>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</si>
  <si>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</si>
  <si>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</si>
  <si>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</si>
  <si>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</si>
  <si>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</si>
  <si>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</si>
  <si>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</si>
  <si>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</si>
  <si>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</si>
  <si>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</si>
  <si>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</si>
  <si>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</si>
  <si>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</si>
  <si>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</si>
  <si>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</si>
  <si>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</si>
  <si>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</si>
  <si>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</si>
  <si>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</si>
  <si>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</si>
  <si>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</si>
  <si>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</si>
  <si>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</si>
  <si>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</si>
  <si>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</si>
  <si>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</si>
  <si>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</si>
  <si>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</si>
  <si>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</si>
  <si>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</si>
  <si>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</si>
  <si>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</si>
  <si>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</si>
  <si>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</si>
  <si>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</si>
  <si>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</si>
  <si>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</si>
  <si>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</si>
  <si>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</si>
  <si>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</si>
  <si>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</si>
  <si>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</si>
  <si>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</si>
  <si>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</si>
  <si>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</si>
  <si>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</si>
  <si>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</si>
  <si>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</si>
  <si>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</si>
  <si>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</si>
  <si>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</si>
  <si>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</si>
  <si>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</si>
  <si>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</si>
  <si>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</si>
  <si>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</si>
  <si>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</si>
  <si>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</si>
  <si>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</si>
  <si>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</si>
  <si>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</si>
  <si>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</si>
  <si>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</si>
  <si>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</si>
  <si>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</si>
  <si>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</si>
  <si>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</si>
  <si>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</si>
  <si>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</si>
  <si>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</si>
  <si>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</si>
  <si>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</si>
  <si>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</si>
  <si>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</si>
  <si>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</si>
  <si>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</si>
  <si>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</si>
  <si>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</si>
  <si>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</si>
  <si>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</si>
  <si>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</si>
  <si>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</si>
  <si>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</si>
  <si>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</si>
  <si>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</si>
  <si>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</si>
  <si>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</si>
  <si>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</si>
  <si>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</si>
  <si>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</si>
  <si>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</si>
  <si>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</si>
  <si>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</si>
  <si>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</si>
  <si>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</si>
  <si>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</si>
  <si>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</si>
  <si>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</si>
  <si>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</si>
  <si>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</si>
  <si>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</si>
  <si>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</si>
  <si>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</si>
  <si>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</si>
  <si>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</si>
  <si>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</si>
  <si>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</si>
  <si>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</si>
  <si>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</si>
  <si>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</si>
  <si>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</si>
  <si>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</si>
  <si>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</si>
  <si>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</si>
  <si>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</si>
  <si>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</si>
  <si>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</si>
  <si>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</si>
  <si>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</si>
  <si>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</si>
  <si>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</si>
  <si>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</si>
  <si>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</si>
  <si>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</si>
  <si>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</si>
  <si>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</si>
  <si>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</si>
  <si>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</si>
  <si>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</si>
  <si>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</si>
  <si>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</si>
  <si>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</si>
  <si>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</si>
  <si>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</si>
  <si>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</si>
  <si>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</si>
  <si>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</si>
  <si>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</si>
  <si>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</si>
  <si>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</si>
  <si>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</si>
  <si>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</si>
  <si>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</si>
  <si>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</si>
  <si>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</si>
  <si>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</si>
  <si>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</si>
  <si>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</si>
  <si>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</si>
  <si>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</si>
  <si>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</si>
  <si>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</si>
  <si>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</si>
  <si>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</si>
  <si>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</si>
  <si>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</si>
  <si>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</si>
  <si>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</si>
  <si>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</si>
  <si>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</si>
  <si>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</si>
  <si>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</si>
  <si>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</si>
  <si>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</si>
  <si>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</si>
  <si>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</si>
  <si>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</si>
  <si>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</si>
  <si>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</si>
  <si>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</si>
  <si>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</si>
  <si>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</si>
  <si>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</si>
  <si>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</si>
  <si>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</si>
  <si>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</si>
  <si>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</si>
  <si>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</si>
  <si>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</si>
  <si>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</si>
  <si>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</si>
  <si>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</si>
  <si>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</si>
  <si>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</si>
  <si>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</si>
  <si>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</si>
  <si>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</si>
  <si>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</si>
  <si>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</si>
  <si>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</si>
  <si>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</si>
  <si>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</si>
  <si>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</si>
  <si>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</si>
  <si>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</si>
  <si>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</si>
  <si>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</si>
  <si>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</si>
  <si>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</si>
  <si>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</si>
  <si>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</si>
  <si>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</si>
  <si>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</si>
  <si>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</si>
  <si>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</si>
  <si>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</si>
  <si>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</si>
  <si>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</si>
  <si>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</si>
  <si>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</si>
  <si>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</si>
  <si>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</si>
  <si>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</si>
  <si>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</si>
  <si>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</si>
  <si>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</si>
  <si>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</si>
  <si>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</si>
  <si>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</si>
  <si>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</si>
  <si>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</si>
  <si>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</si>
  <si>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</si>
  <si>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</si>
  <si>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</si>
  <si>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</si>
  <si>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</si>
  <si>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</si>
  <si>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</si>
  <si>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</si>
  <si>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</si>
  <si>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</si>
  <si>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</si>
  <si>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</si>
  <si>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</si>
  <si>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</si>
  <si>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</si>
  <si>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</si>
  <si>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</si>
  <si>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</si>
  <si>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</si>
  <si>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</si>
  <si>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</si>
  <si>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</si>
  <si>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</si>
  <si>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</si>
  <si>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</si>
  <si>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</si>
  <si>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</si>
  <si>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</si>
  <si>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</si>
  <si>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</si>
  <si>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</si>
  <si>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</si>
  <si>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</si>
  <si>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</si>
  <si>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</si>
  <si>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</si>
  <si>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</si>
  <si>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</si>
  <si>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</si>
  <si>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</si>
  <si>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</si>
  <si>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</si>
  <si>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</si>
  <si>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</si>
  <si>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</si>
  <si>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</si>
  <si>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</si>
  <si>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</si>
  <si>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</si>
  <si>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</si>
  <si>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</si>
  <si>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</si>
  <si>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</si>
  <si>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</si>
  <si>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</si>
  <si>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</si>
  <si>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</si>
  <si>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</si>
  <si>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</si>
  <si>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</si>
  <si>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</si>
  <si>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</si>
  <si>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</si>
  <si>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</si>
  <si>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</si>
  <si>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</si>
  <si>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</si>
  <si>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</si>
  <si>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</si>
  <si>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</si>
  <si>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</si>
  <si>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</si>
  <si>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</si>
  <si>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</si>
  <si>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</si>
  <si>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</si>
  <si>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</si>
  <si>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</si>
  <si>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</si>
  <si>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</si>
  <si>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</si>
  <si>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</si>
  <si>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</si>
  <si>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</si>
  <si>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</si>
  <si>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</si>
  <si>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</si>
  <si>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</si>
  <si>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</si>
  <si>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</si>
  <si>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</si>
  <si>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</si>
  <si>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</si>
  <si>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</si>
  <si>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</si>
  <si>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</si>
  <si>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</si>
  <si>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</si>
  <si>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</si>
  <si>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</si>
  <si>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</si>
  <si>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</si>
  <si>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</si>
  <si>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</si>
  <si>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</si>
  <si>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</si>
  <si>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</si>
  <si>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</si>
  <si>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</si>
  <si>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</si>
  <si>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</si>
  <si>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</si>
  <si>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</si>
  <si>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</si>
  <si>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</si>
  <si>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</si>
  <si>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</si>
  <si>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</si>
  <si>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</si>
  <si>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</si>
  <si>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</si>
  <si>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</si>
  <si>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</si>
  <si>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</si>
  <si>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</si>
  <si>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</si>
  <si>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</si>
  <si>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</si>
  <si>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</si>
  <si>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</si>
  <si>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</si>
  <si>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</si>
  <si>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</si>
  <si>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</si>
  <si>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</si>
  <si>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</si>
  <si>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</si>
  <si>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</si>
  <si>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</si>
  <si>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</si>
  <si>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</si>
  <si>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</si>
  <si>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</si>
  <si>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</si>
  <si>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</si>
  <si>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</si>
  <si>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</si>
  <si>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</si>
  <si>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</si>
  <si>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</si>
  <si>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</si>
  <si>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</si>
  <si>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</si>
  <si>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</si>
  <si>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</si>
  <si>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</si>
  <si>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</si>
  <si>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</si>
  <si>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</si>
  <si>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</si>
  <si>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</si>
  <si>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</si>
  <si>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</si>
  <si>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</si>
  <si>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</si>
  <si>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</si>
  <si>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</si>
  <si>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</si>
  <si>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</si>
  <si>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</si>
  <si>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</si>
  <si>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</si>
  <si>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</si>
  <si>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</si>
  <si>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</si>
  <si>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</si>
  <si>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</si>
  <si>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</si>
  <si>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</si>
  <si>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</si>
  <si>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</si>
  <si>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</si>
  <si>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</si>
  <si>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</si>
  <si>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</si>
  <si>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</si>
  <si>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</si>
  <si>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</si>
  <si>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</si>
  <si>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</si>
  <si>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</si>
  <si>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</si>
  <si>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</si>
  <si>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</si>
  <si>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</si>
  <si>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</si>
  <si>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</si>
  <si>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</si>
  <si>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</si>
  <si>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</si>
  <si>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</si>
  <si>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</si>
  <si>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</si>
  <si>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</si>
  <si>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</si>
  <si>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</si>
  <si>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</si>
  <si>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</si>
  <si>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</si>
  <si>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</si>
  <si>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</si>
  <si>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</si>
  <si>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</si>
  <si>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</si>
  <si>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</si>
  <si>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</si>
  <si>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</si>
  <si>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</si>
  <si>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</si>
  <si>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</si>
  <si>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</si>
  <si>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</si>
  <si>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</si>
  <si>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</si>
  <si>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</si>
  <si>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</si>
  <si>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</si>
  <si>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</si>
  <si>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</si>
  <si>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</si>
  <si>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</si>
  <si>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</si>
  <si>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</si>
  <si>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</si>
  <si>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</si>
  <si>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</si>
  <si>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</si>
  <si>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</si>
  <si>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</si>
  <si>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</si>
  <si>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</si>
  <si>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</si>
  <si>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</si>
  <si>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</si>
  <si>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</si>
  <si>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</si>
  <si>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</si>
  <si>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</si>
  <si>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</si>
  <si>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</si>
  <si>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</si>
  <si>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</si>
  <si>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</si>
  <si>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</si>
  <si>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</si>
  <si>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</si>
  <si>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</si>
  <si>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</si>
  <si>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</si>
  <si>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</si>
  <si>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</si>
  <si>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</si>
  <si>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</si>
  <si>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</si>
  <si>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</si>
  <si>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</si>
  <si>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</si>
  <si>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</si>
  <si>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</si>
  <si>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</si>
  <si>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</si>
  <si>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</si>
  <si>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</si>
  <si>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</si>
  <si>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</si>
  <si>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</si>
  <si>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</si>
  <si>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</si>
  <si>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</si>
  <si>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</si>
  <si>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</si>
  <si>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</si>
  <si>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</si>
  <si>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</si>
  <si>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</si>
  <si>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</si>
  <si>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</si>
  <si>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</si>
  <si>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</si>
  <si>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</si>
  <si>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</si>
  <si>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</si>
  <si>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</si>
  <si>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</si>
  <si>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</si>
  <si>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</si>
  <si>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</si>
  <si>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</si>
  <si>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</si>
  <si>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</si>
  <si>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</si>
  <si>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</si>
  <si>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</si>
  <si>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</si>
  <si>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</si>
  <si>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</si>
  <si>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</si>
  <si>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</si>
  <si>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</si>
  <si>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</si>
  <si>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</si>
  <si>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</si>
  <si>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</si>
  <si>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</si>
  <si>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</si>
  <si>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</si>
  <si>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</si>
  <si>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</si>
  <si>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</si>
  <si>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</si>
  <si>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</si>
  <si>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</si>
  <si>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</si>
  <si>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</si>
  <si>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</si>
  <si>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</si>
  <si>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</si>
  <si>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</si>
  <si>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</si>
  <si>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</si>
  <si>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</si>
  <si>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</si>
  <si>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</si>
  <si>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</si>
  <si>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</si>
  <si>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</si>
  <si>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</si>
  <si>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</si>
  <si>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</si>
  <si>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</si>
  <si>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</si>
  <si>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</si>
  <si>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</si>
  <si>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</si>
  <si>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</si>
  <si>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</si>
  <si>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</si>
  <si>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</si>
  <si>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</si>
  <si>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</si>
  <si>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</si>
  <si>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</si>
  <si>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</si>
  <si>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</si>
  <si>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</si>
  <si>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</si>
  <si>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</si>
  <si>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</si>
  <si>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</si>
  <si>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</si>
  <si>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</si>
  <si>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</si>
  <si>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</si>
  <si>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</si>
  <si>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</si>
  <si>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</si>
  <si>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</si>
  <si>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</si>
  <si>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</si>
  <si>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</si>
  <si>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</si>
  <si>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</si>
  <si>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</si>
  <si>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</si>
  <si>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</si>
  <si>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</si>
  <si>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</si>
  <si>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</si>
  <si>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</si>
  <si>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</si>
  <si>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</si>
  <si>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</si>
  <si>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</si>
  <si>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</si>
  <si>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</si>
  <si>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</si>
  <si>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</si>
  <si>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</si>
  <si>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</si>
  <si>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</si>
  <si>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</si>
  <si>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</si>
  <si>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</si>
  <si>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</si>
  <si>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</si>
  <si>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</si>
  <si>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</si>
  <si>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</si>
  <si>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</si>
  <si>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</si>
  <si>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</si>
  <si>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</si>
  <si>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</si>
  <si>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</si>
  <si>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</si>
  <si>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</si>
  <si>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</si>
  <si>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</si>
  <si>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</si>
  <si>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</si>
  <si>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</si>
  <si>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</si>
  <si>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</si>
  <si>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</si>
  <si>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</si>
  <si>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</si>
  <si>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</si>
  <si>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</si>
  <si>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</si>
  <si>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</si>
  <si>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</si>
  <si>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</si>
  <si>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</si>
  <si>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</si>
  <si>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</si>
  <si>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</si>
  <si>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</si>
  <si>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</si>
  <si>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</si>
  <si>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</si>
  <si>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</si>
  <si>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</si>
  <si>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</si>
  <si>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</si>
  <si>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</si>
  <si>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</si>
  <si>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</si>
  <si>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</si>
  <si>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</si>
  <si>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</si>
  <si>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</si>
  <si>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</si>
  <si>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</si>
  <si>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</si>
  <si>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</si>
  <si>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</si>
  <si>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</si>
  <si>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</si>
  <si>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</si>
  <si>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</si>
  <si>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</si>
  <si>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</si>
  <si>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</si>
  <si>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</si>
  <si>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</si>
  <si>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</si>
  <si>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</si>
  <si>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</si>
  <si>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</si>
  <si>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</si>
  <si>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</si>
  <si>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</si>
  <si>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</si>
  <si>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</si>
  <si>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</si>
  <si>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</si>
  <si>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</si>
  <si>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</si>
  <si>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</si>
  <si>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</si>
  <si>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</si>
  <si>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</si>
  <si>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</si>
  <si>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</si>
  <si>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</si>
  <si>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</si>
  <si>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</si>
  <si>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</si>
  <si>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</si>
  <si>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</si>
  <si>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</si>
  <si>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</si>
  <si>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</si>
  <si>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</si>
  <si>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</si>
  <si>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</si>
  <si>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</si>
  <si>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</si>
  <si>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</si>
  <si>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</si>
  <si>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</si>
  <si>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</si>
  <si>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</si>
  <si>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</si>
  <si>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</si>
  <si>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</si>
  <si>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</si>
  <si>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</si>
  <si>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</si>
  <si>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</si>
  <si>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</si>
  <si>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</si>
  <si>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</si>
  <si>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</si>
  <si>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</si>
  <si>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</si>
  <si>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</si>
  <si>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</si>
  <si>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</si>
  <si>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</si>
  <si>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</si>
  <si>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</si>
  <si>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</si>
  <si>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</si>
  <si>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</si>
  <si>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</si>
  <si>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</si>
  <si>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</si>
  <si>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</si>
  <si>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</si>
  <si>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</si>
  <si>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</si>
  <si>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</si>
  <si>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</si>
  <si>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</si>
  <si>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</si>
  <si>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</si>
  <si>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</si>
  <si>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</si>
  <si>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</si>
  <si>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</si>
  <si>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</si>
  <si>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</si>
  <si>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</si>
  <si>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</si>
  <si>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</si>
  <si>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</si>
  <si>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</si>
  <si>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</si>
  <si>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</si>
  <si>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</si>
  <si>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</si>
  <si>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</si>
  <si>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</si>
  <si>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</si>
  <si>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</si>
  <si>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</si>
  <si>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</si>
  <si>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</si>
  <si>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</si>
  <si>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</si>
  <si>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</si>
  <si>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</si>
  <si>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</si>
  <si>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</si>
  <si>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</si>
  <si>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</si>
  <si>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</si>
  <si>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</si>
  <si>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</si>
  <si>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</si>
  <si>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</si>
  <si>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</si>
  <si>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</si>
  <si>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</si>
  <si>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</si>
  <si>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</si>
  <si>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</si>
  <si>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</si>
  <si>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</si>
  <si>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</si>
  <si>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</si>
  <si>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</si>
  <si>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</si>
  <si>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</si>
  <si>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</si>
  <si>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</si>
  <si>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</si>
  <si>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</si>
  <si>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</si>
  <si>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</si>
  <si>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</si>
  <si>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</si>
  <si>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</si>
  <si>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</si>
  <si>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</si>
  <si>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</si>
  <si>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</si>
  <si>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</si>
  <si>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</si>
  <si>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</si>
  <si>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</si>
  <si>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</si>
  <si>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</si>
  <si>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</si>
  <si>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</si>
  <si>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</si>
  <si>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</si>
  <si>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</si>
  <si>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</si>
  <si>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</si>
  <si>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</si>
  <si>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</si>
  <si>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</si>
  <si>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</si>
  <si>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</si>
  <si>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</si>
  <si>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</si>
  <si>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</si>
  <si>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</si>
  <si>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</si>
  <si>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</si>
  <si>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</si>
  <si>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</si>
  <si>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</si>
  <si>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</si>
  <si>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</si>
  <si>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</si>
  <si>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</si>
  <si>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</si>
  <si>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</si>
  <si>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</si>
  <si>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</si>
  <si>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</si>
  <si>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</si>
  <si>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</si>
  <si>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</si>
  <si>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</si>
  <si>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</si>
  <si>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</si>
  <si>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</si>
  <si>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</si>
  <si>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</si>
  <si>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</si>
  <si>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</si>
  <si>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</si>
  <si>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</si>
  <si>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</si>
  <si>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</si>
  <si>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</si>
  <si>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</si>
  <si>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</si>
  <si>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</si>
  <si>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</si>
  <si>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</si>
  <si>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</si>
  <si>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</si>
  <si>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</si>
  <si>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</si>
  <si>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</si>
  <si>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</si>
  <si>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</si>
  <si>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</si>
  <si>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</si>
  <si>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</si>
  <si>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</si>
  <si>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</si>
  <si>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</si>
  <si>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</si>
  <si>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</si>
  <si>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</si>
  <si>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</si>
  <si>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</si>
  <si>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</si>
  <si>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</si>
  <si>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</si>
  <si>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</si>
  <si>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</si>
  <si>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</si>
  <si>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</si>
  <si>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</si>
  <si>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</si>
  <si>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</si>
  <si>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</si>
  <si>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</si>
  <si>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</si>
  <si>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</si>
  <si>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</si>
  <si>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</si>
  <si>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</si>
  <si>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</si>
  <si>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</si>
  <si>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</si>
  <si>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</si>
  <si>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</si>
  <si>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</si>
  <si>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</si>
  <si>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</si>
  <si>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</si>
  <si>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</si>
  <si>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</si>
  <si>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</si>
  <si>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</si>
  <si>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</si>
  <si>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</si>
  <si>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</si>
  <si>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</si>
  <si>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</si>
  <si>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</si>
  <si>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</si>
  <si>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</si>
  <si>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</si>
  <si>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</si>
  <si>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</si>
  <si>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</si>
  <si>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</si>
  <si>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</si>
  <si>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</si>
  <si>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</si>
  <si>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</si>
  <si>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</si>
  <si>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</si>
  <si>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</si>
  <si>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</si>
  <si>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</si>
  <si>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</si>
  <si>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</si>
  <si>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</si>
  <si>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</si>
  <si>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</si>
  <si>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</si>
  <si>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</si>
  <si>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</si>
  <si>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</si>
  <si>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</si>
  <si>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</si>
  <si>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</si>
  <si>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</si>
  <si>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</si>
  <si>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</si>
  <si>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</si>
  <si>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</si>
  <si>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</si>
  <si>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</si>
  <si>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</si>
  <si>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</si>
  <si>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</si>
  <si>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</si>
  <si>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</si>
  <si>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</si>
  <si>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</si>
  <si>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</si>
  <si>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</si>
  <si>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</si>
  <si>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</si>
  <si>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</si>
  <si>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</si>
  <si>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</si>
  <si>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</si>
  <si>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</si>
  <si>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</si>
  <si>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</si>
  <si>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</si>
  <si>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</si>
  <si>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</si>
  <si>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</si>
  <si>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</si>
  <si>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</si>
  <si>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</si>
  <si>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</si>
  <si>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</si>
  <si>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</si>
  <si>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</si>
  <si>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</si>
  <si>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</si>
  <si>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</si>
  <si>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</si>
  <si>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</si>
  <si>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</si>
  <si>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</si>
  <si>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</si>
  <si>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</si>
  <si>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</si>
  <si>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</si>
  <si>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</si>
  <si>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</si>
  <si>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</si>
  <si>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</si>
  <si>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</si>
  <si>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</si>
  <si>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</si>
  <si>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</si>
  <si>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</si>
  <si>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</si>
  <si>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</si>
  <si>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</si>
  <si>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</si>
  <si>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</si>
  <si>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</si>
  <si>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</si>
  <si>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</si>
  <si>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</si>
  <si>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</si>
  <si>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</si>
  <si>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</si>
  <si>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</si>
  <si>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</si>
  <si>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</si>
  <si>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</si>
  <si>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</si>
  <si>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</si>
  <si>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</si>
  <si>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</si>
  <si>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</si>
  <si>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</si>
  <si>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</si>
  <si>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</si>
  <si>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</si>
  <si>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</si>
  <si>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</si>
  <si>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</si>
  <si>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</si>
  <si>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</si>
  <si>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</si>
  <si>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</si>
  <si>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</si>
  <si>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</si>
  <si>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</si>
  <si>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</si>
  <si>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</si>
  <si>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</si>
  <si>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</si>
  <si>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</si>
  <si>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</si>
  <si>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</si>
  <si>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</si>
  <si>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</si>
  <si>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</si>
  <si>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</si>
  <si>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</si>
  <si>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</si>
  <si>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</si>
  <si>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</si>
  <si>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</si>
  <si>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</si>
  <si>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</si>
  <si>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</si>
  <si>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</si>
  <si>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</si>
  <si>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</si>
  <si>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</si>
  <si>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</si>
  <si>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</si>
  <si>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</si>
  <si>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</si>
  <si>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</si>
  <si>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</si>
  <si>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</si>
  <si>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</si>
  <si>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</si>
  <si>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</si>
  <si>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</si>
  <si>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</si>
  <si>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</si>
  <si>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</si>
  <si>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</si>
  <si>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</si>
  <si>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</si>
  <si>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</si>
  <si>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</si>
  <si>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</si>
  <si>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</si>
  <si>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</si>
  <si>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</si>
  <si>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</si>
  <si>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</si>
  <si>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</si>
  <si>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</si>
  <si>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</si>
  <si>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</si>
  <si>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</si>
  <si>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</si>
  <si>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</si>
  <si>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</si>
  <si>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</si>
  <si>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</si>
  <si>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</si>
  <si>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</si>
  <si>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</si>
  <si>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</si>
  <si>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</si>
  <si>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</si>
  <si>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</si>
  <si>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</si>
  <si>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</si>
  <si>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</si>
  <si>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</si>
  <si>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</si>
  <si>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</si>
  <si>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</si>
  <si>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</si>
  <si>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</si>
  <si>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</si>
  <si>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</si>
  <si>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</si>
  <si>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</si>
  <si>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</si>
  <si>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</si>
  <si>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</si>
  <si>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</si>
  <si>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</si>
  <si>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</si>
  <si>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</si>
  <si>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</si>
  <si>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</si>
  <si>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</si>
  <si>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</si>
  <si>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</si>
  <si>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</si>
  <si>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</si>
  <si>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</si>
  <si>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</si>
  <si>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</si>
  <si>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</si>
  <si>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</si>
  <si>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</si>
  <si>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</si>
  <si>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</si>
  <si>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</si>
  <si>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</si>
  <si>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</si>
  <si>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</si>
  <si>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</si>
  <si>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</si>
  <si>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</si>
  <si>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</si>
  <si>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</si>
  <si>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</si>
  <si>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</si>
  <si>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</si>
  <si>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</si>
  <si>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</si>
  <si>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</si>
  <si>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</si>
  <si>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</si>
  <si>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</si>
  <si>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</si>
  <si>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</si>
  <si>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</si>
  <si>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</si>
  <si>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</si>
  <si>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</si>
  <si>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</si>
  <si>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</si>
  <si>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</si>
  <si>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</si>
  <si>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</si>
  <si>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</si>
  <si>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</si>
  <si>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</si>
  <si>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</si>
  <si>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</si>
  <si>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</si>
  <si>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</si>
  <si>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</si>
  <si>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</si>
  <si>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</si>
  <si>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</si>
  <si>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</si>
  <si>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</si>
  <si>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</si>
  <si>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</si>
  <si>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</si>
  <si>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</si>
  <si>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</si>
  <si>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</si>
  <si>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</si>
  <si>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</si>
  <si>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</si>
  <si>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</si>
  <si>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</si>
  <si>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</si>
  <si>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</si>
  <si>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</si>
  <si>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</si>
  <si>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</si>
  <si>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</si>
  <si>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</si>
  <si>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</si>
  <si>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</si>
  <si>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</si>
  <si>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</si>
  <si>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</si>
  <si>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</si>
  <si>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</si>
  <si>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</si>
  <si>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</si>
  <si>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</si>
  <si>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</si>
  <si>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</si>
  <si>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</si>
  <si>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</si>
  <si>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</si>
  <si>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</si>
  <si>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</si>
  <si>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</si>
  <si>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</si>
  <si>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</si>
  <si>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</si>
  <si>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</si>
  <si>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</si>
  <si>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</si>
  <si>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</si>
  <si>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</si>
  <si>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</si>
  <si>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</si>
  <si>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</si>
  <si>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</si>
  <si>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</si>
  <si>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</si>
  <si>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</si>
  <si>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</si>
  <si>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</si>
  <si>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</si>
  <si>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</si>
  <si>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</si>
  <si>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</si>
  <si>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</si>
  <si>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</si>
  <si>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</si>
  <si>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</si>
  <si>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</si>
  <si>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</si>
  <si>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</si>
  <si>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</si>
  <si>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</si>
  <si>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</si>
  <si>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</si>
  <si>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</si>
  <si>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</si>
  <si>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</si>
  <si>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</si>
  <si>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</si>
  <si>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</si>
  <si>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</si>
  <si>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</si>
  <si>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</si>
  <si>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</si>
  <si>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</si>
  <si>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</si>
  <si>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</si>
  <si>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</si>
  <si>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</si>
  <si>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</si>
  <si>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</si>
  <si>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</si>
  <si>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</si>
  <si>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</si>
  <si>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</si>
  <si>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</si>
  <si>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</si>
  <si>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</si>
  <si>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</si>
  <si>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</si>
  <si>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</si>
  <si>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</si>
  <si>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</si>
  <si>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</si>
  <si>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</si>
  <si>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</si>
  <si>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</si>
  <si>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</si>
  <si>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</si>
  <si>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</si>
  <si>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</si>
  <si>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</si>
  <si>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</si>
  <si>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</si>
  <si>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</si>
  <si>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</si>
  <si>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</si>
  <si>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</si>
  <si>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</si>
  <si>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</si>
  <si>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</si>
  <si>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</si>
  <si>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</si>
  <si>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</si>
  <si>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</si>
  <si>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</si>
  <si>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</si>
  <si>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</si>
  <si>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</si>
  <si>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</si>
  <si>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</si>
  <si>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</si>
  <si>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</si>
  <si>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</si>
  <si>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</si>
  <si>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</si>
  <si>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</si>
  <si>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</si>
  <si>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</si>
  <si>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</si>
  <si>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</si>
  <si>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</si>
  <si>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</si>
  <si>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</si>
  <si>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</si>
  <si>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</si>
  <si>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</si>
  <si>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</si>
  <si>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</si>
  <si>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</si>
  <si>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</si>
  <si>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</si>
  <si>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</si>
  <si>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</si>
  <si>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</si>
  <si>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</si>
  <si>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</si>
  <si>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</si>
  <si>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</si>
  <si>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</si>
  <si>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</si>
  <si>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</si>
  <si>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</si>
  <si>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</si>
  <si>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</si>
  <si>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</si>
  <si>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</si>
  <si>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</si>
  <si>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</si>
  <si>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</si>
  <si>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</si>
  <si>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</si>
  <si>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</si>
  <si>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</si>
  <si>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</si>
  <si>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</si>
  <si>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</si>
  <si>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</si>
  <si>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</si>
  <si>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</si>
  <si>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</si>
  <si>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</si>
  <si>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</si>
  <si>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</si>
  <si>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</si>
  <si>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</si>
  <si>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</si>
  <si>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</si>
  <si>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</si>
  <si>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</si>
  <si>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</si>
  <si>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</si>
  <si>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</si>
  <si>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</si>
  <si>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</si>
  <si>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</si>
  <si>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</si>
  <si>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</si>
  <si>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</si>
  <si>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</si>
  <si>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</si>
  <si>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</si>
  <si>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</si>
  <si>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</si>
  <si>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</si>
  <si>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</si>
  <si>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</si>
  <si>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</si>
  <si>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</si>
  <si>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</si>
  <si>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</si>
  <si>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</si>
  <si>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</si>
  <si>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</si>
  <si>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</si>
  <si>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</si>
  <si>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</si>
  <si>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</si>
  <si>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</si>
  <si>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</si>
  <si>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</si>
  <si>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</si>
  <si>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</si>
  <si>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</si>
  <si>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</si>
  <si>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</si>
  <si>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</si>
  <si>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</si>
  <si>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</si>
  <si>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</si>
  <si>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</si>
  <si>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</si>
  <si>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</si>
  <si>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</si>
  <si>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</si>
  <si>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</si>
  <si>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</si>
  <si>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</si>
  <si>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</si>
  <si>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</si>
  <si>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</si>
  <si>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</si>
  <si>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</si>
  <si>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</si>
  <si>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</si>
  <si>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</si>
  <si>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</si>
  <si>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</si>
  <si>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</si>
  <si>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</si>
  <si>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</si>
  <si>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</si>
  <si>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</si>
  <si>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</si>
  <si>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</si>
  <si>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</si>
  <si>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</si>
  <si>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</si>
  <si>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</si>
  <si>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</si>
  <si>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</si>
  <si>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</si>
  <si>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</si>
  <si>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</si>
  <si>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</si>
  <si>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</si>
  <si>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</si>
  <si>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</si>
  <si>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</si>
  <si>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</si>
  <si>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</si>
  <si>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</si>
  <si>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</si>
  <si>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</si>
  <si>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</si>
  <si>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</si>
  <si>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</si>
  <si>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</si>
  <si>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</si>
  <si>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</si>
  <si>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</si>
  <si>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</si>
  <si>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</si>
  <si>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</si>
  <si>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</si>
  <si>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</si>
  <si>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</si>
  <si>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</si>
  <si>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</si>
  <si>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</si>
  <si>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</si>
  <si>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</si>
  <si>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</si>
  <si>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</si>
  <si>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</si>
  <si>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</si>
  <si>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</si>
  <si>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</si>
  <si>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</si>
  <si>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</si>
  <si>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</si>
  <si>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</si>
  <si>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</si>
  <si>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</si>
  <si>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</si>
  <si>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</si>
  <si>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</si>
  <si>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</si>
  <si>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</si>
  <si>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</si>
  <si>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</si>
  <si>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</si>
  <si>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</si>
  <si>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</si>
  <si>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</si>
  <si>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</si>
  <si>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</si>
  <si>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</si>
  <si>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</si>
  <si>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</si>
  <si>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</si>
  <si>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</si>
  <si>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</si>
  <si>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</si>
  <si>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</si>
  <si>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</si>
  <si>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</si>
  <si>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</si>
  <si>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</si>
  <si>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</si>
  <si>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</si>
  <si>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</si>
  <si>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</si>
  <si>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</si>
  <si>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</si>
  <si>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</si>
  <si>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</si>
  <si>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</si>
  <si>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</si>
  <si>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</si>
  <si>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</si>
  <si>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</si>
  <si>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</si>
  <si>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</si>
  <si>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</si>
  <si>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</si>
  <si>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</si>
  <si>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</si>
  <si>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</si>
  <si>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</si>
  <si>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</si>
  <si>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</si>
  <si>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</si>
  <si>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</si>
  <si>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</si>
  <si>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</si>
  <si>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</si>
  <si>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</si>
  <si>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</si>
  <si>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</si>
  <si>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</si>
  <si>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</si>
  <si>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</si>
  <si>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</si>
  <si>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</si>
  <si>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</si>
  <si>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</si>
  <si>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</si>
  <si>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</si>
  <si>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</si>
  <si>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</si>
  <si>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</si>
  <si>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</si>
  <si>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</si>
  <si>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</si>
  <si>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</si>
  <si>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</si>
  <si>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</si>
  <si>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</si>
  <si>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</si>
  <si>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</si>
  <si>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</si>
  <si>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</si>
  <si>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</si>
  <si>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</si>
  <si>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</si>
  <si>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</si>
  <si>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</si>
  <si>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</si>
  <si>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</si>
  <si>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</si>
  <si>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</si>
  <si>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</si>
  <si>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</si>
  <si>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</si>
  <si>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</si>
  <si>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</si>
  <si>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</si>
  <si>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</si>
  <si>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</si>
  <si>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</si>
  <si>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</si>
  <si>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</si>
  <si>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</si>
  <si>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</si>
  <si>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</si>
  <si>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</si>
  <si>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</si>
  <si>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</si>
  <si>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</si>
  <si>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</si>
  <si>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</si>
  <si>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</si>
  <si>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</si>
  <si>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</si>
  <si>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</si>
  <si>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</si>
  <si>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</si>
  <si>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</si>
  <si>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</si>
  <si>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</si>
  <si>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</si>
  <si>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</si>
  <si>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</si>
  <si>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</si>
  <si>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</si>
  <si>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</si>
  <si>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</si>
  <si>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</si>
  <si>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</si>
  <si>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</si>
  <si>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</si>
  <si>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</si>
  <si>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</si>
  <si>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</si>
  <si>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</si>
  <si>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</si>
  <si>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</si>
  <si>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</si>
  <si>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</si>
  <si>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</si>
  <si>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</si>
  <si>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</si>
  <si>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</si>
  <si>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</si>
  <si>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</si>
  <si>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</si>
  <si>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</si>
  <si>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</si>
  <si>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</si>
  <si>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</si>
  <si>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</si>
  <si>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</si>
  <si>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</si>
  <si>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</si>
  <si>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</si>
  <si>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</si>
  <si>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</si>
  <si>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</si>
  <si>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</si>
  <si>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</si>
  <si>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</si>
  <si>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</si>
  <si>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</si>
  <si>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</si>
  <si>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</si>
  <si>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</si>
  <si>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</si>
  <si>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</si>
  <si>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</si>
  <si>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</si>
  <si>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</si>
  <si>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</si>
  <si>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</si>
  <si>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</si>
  <si>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</si>
  <si>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</si>
  <si>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</si>
  <si>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</si>
  <si>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</si>
  <si>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</si>
  <si>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</si>
  <si>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</si>
  <si>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</si>
  <si>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</si>
  <si>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</si>
  <si>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</si>
  <si>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</si>
  <si>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</si>
  <si>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</si>
  <si>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</si>
  <si>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</si>
  <si>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</si>
  <si>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</si>
  <si>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</si>
  <si>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</si>
  <si>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</si>
  <si>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</si>
  <si>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</si>
  <si>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</si>
  <si>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</si>
  <si>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</si>
  <si>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</si>
  <si>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</si>
  <si>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</si>
  <si>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</si>
  <si>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</si>
  <si>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</si>
  <si>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</si>
  <si>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</si>
  <si>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</si>
  <si>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</si>
  <si>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</si>
  <si>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</si>
  <si>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</si>
  <si>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</si>
  <si>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</si>
  <si>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</si>
  <si>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</si>
  <si>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</si>
  <si>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</si>
  <si>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</si>
  <si>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</si>
  <si>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</si>
  <si>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</si>
  <si>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</si>
  <si>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</si>
  <si>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</si>
  <si>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</si>
  <si>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</si>
  <si>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</si>
  <si>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</si>
  <si>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</si>
  <si>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</si>
  <si>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</si>
  <si>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</si>
  <si>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</si>
  <si>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</si>
  <si>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</si>
  <si>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</si>
  <si>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</si>
  <si>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</si>
  <si>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</si>
  <si>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</si>
  <si>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</si>
  <si>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</si>
  <si>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</si>
  <si>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</si>
  <si>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</si>
  <si>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</si>
  <si>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</si>
  <si>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</si>
  <si>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</si>
  <si>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</si>
  <si>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</si>
  <si>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</si>
  <si>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</si>
  <si>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</si>
  <si>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</si>
  <si>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</si>
  <si>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</si>
  <si>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</si>
  <si>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</si>
  <si>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</si>
  <si>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</si>
  <si>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</si>
  <si>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</si>
  <si>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</si>
  <si>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</si>
  <si>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</si>
  <si>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</si>
  <si>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</si>
  <si>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</si>
  <si>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</si>
  <si>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</si>
  <si>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</si>
  <si>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</si>
  <si>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</si>
  <si>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</si>
  <si>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</si>
  <si>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</si>
  <si>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</si>
  <si>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</si>
  <si>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</si>
  <si>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</si>
  <si>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</si>
  <si>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</si>
  <si>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</si>
  <si>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</si>
  <si>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</si>
  <si>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</si>
  <si>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</si>
  <si>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</si>
  <si>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</si>
  <si>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</si>
  <si>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</si>
  <si>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</si>
  <si>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</si>
  <si>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</si>
  <si>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</si>
  <si>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</si>
  <si>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</si>
  <si>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</si>
  <si>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</si>
  <si>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</si>
  <si>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</si>
  <si>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</si>
  <si>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</si>
  <si>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</si>
  <si>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</si>
  <si>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</si>
  <si>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</si>
  <si>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</si>
  <si>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</si>
  <si>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</si>
  <si>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</si>
  <si>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</si>
  <si>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</si>
  <si>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</si>
  <si>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</si>
  <si>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</si>
  <si>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</si>
  <si>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</si>
  <si>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</si>
  <si>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</si>
  <si>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</si>
  <si>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</si>
  <si>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</si>
  <si>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</si>
  <si>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</si>
  <si>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</si>
  <si>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</si>
  <si>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</si>
  <si>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</si>
  <si>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</si>
  <si>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</si>
  <si>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</si>
  <si>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</si>
  <si>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</si>
  <si>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</si>
  <si>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</si>
  <si>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</si>
  <si>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</si>
  <si>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</si>
  <si>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</si>
  <si>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</si>
  <si>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</si>
  <si>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</si>
  <si>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</si>
  <si>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</si>
  <si>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</si>
  <si>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</si>
  <si>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</si>
  <si>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</si>
  <si>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</si>
  <si>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</si>
  <si>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</si>
  <si>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</si>
  <si>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</si>
  <si>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</si>
  <si>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</si>
  <si>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</si>
  <si>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</si>
  <si>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</si>
  <si>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</si>
  <si>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</si>
  <si>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</si>
  <si>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</si>
  <si>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</si>
  <si>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</si>
  <si>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</si>
  <si>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</si>
  <si>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</si>
  <si>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</si>
  <si>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</si>
  <si>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</si>
  <si>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</si>
  <si>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</si>
  <si>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</si>
  <si>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</si>
  <si>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</si>
  <si>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</si>
  <si>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</si>
  <si>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</si>
  <si>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</si>
  <si>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</si>
  <si>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</si>
  <si>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</si>
  <si>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</si>
  <si>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</si>
  <si>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</si>
  <si>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</si>
  <si>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</si>
  <si>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</si>
  <si>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</si>
  <si>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</si>
  <si>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</si>
  <si>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</si>
  <si>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</si>
  <si>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</si>
  <si>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</si>
  <si>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</si>
  <si>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</si>
  <si>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</si>
  <si>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</si>
  <si>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</si>
  <si>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</si>
  <si>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</si>
  <si>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</si>
  <si>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</si>
  <si>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</si>
  <si>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</si>
  <si>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</si>
  <si>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</si>
  <si>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</si>
  <si>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</si>
  <si>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</si>
  <si>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</si>
  <si>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</si>
  <si>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</si>
  <si>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</si>
  <si>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</si>
  <si>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</si>
  <si>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</si>
  <si>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</si>
  <si>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</si>
  <si>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</si>
  <si>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</si>
  <si>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</si>
  <si>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</si>
  <si>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</si>
  <si>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</si>
  <si>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</si>
  <si>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</si>
  <si>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</si>
  <si>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</si>
  <si>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</si>
  <si>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</si>
  <si>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</si>
  <si>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</si>
  <si>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</si>
  <si>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</si>
  <si>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</si>
  <si>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</si>
  <si>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</si>
  <si>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</si>
  <si>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</si>
  <si>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</si>
  <si>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</si>
  <si>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</si>
  <si>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</si>
  <si>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</si>
  <si>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</si>
  <si>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</si>
  <si>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</si>
  <si>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</si>
  <si>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</si>
  <si>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</si>
  <si>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</si>
  <si>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</si>
  <si>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</si>
  <si>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</si>
  <si>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</si>
  <si>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</si>
  <si>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</si>
  <si>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</si>
  <si>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</si>
  <si>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</si>
  <si>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</si>
  <si>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</si>
  <si>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</si>
  <si>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</si>
  <si>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</si>
  <si>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</si>
  <si>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</si>
  <si>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</si>
  <si>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</si>
  <si>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</si>
  <si>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</si>
  <si>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</si>
  <si>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</si>
  <si>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</si>
  <si>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</si>
  <si>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</si>
  <si>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</si>
  <si>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</si>
  <si>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</si>
  <si>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</si>
  <si>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</si>
  <si>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</si>
  <si>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</si>
  <si>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</si>
  <si>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</si>
  <si>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</si>
  <si>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</si>
  <si>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</si>
  <si>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</si>
  <si>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</si>
  <si>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</si>
  <si>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</si>
  <si>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</si>
  <si>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</si>
  <si>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</si>
  <si>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</si>
  <si>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</si>
  <si>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</si>
  <si>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</si>
  <si>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</si>
  <si>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</si>
  <si>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</si>
  <si>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</si>
  <si>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</si>
  <si>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</si>
  <si>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</si>
  <si>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</si>
  <si>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</si>
  <si>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</si>
  <si>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</si>
  <si>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</si>
  <si>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</si>
  <si>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</si>
  <si>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</si>
  <si>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</si>
  <si>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</si>
  <si>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</si>
  <si>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</si>
  <si>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</si>
  <si>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</si>
  <si>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</si>
  <si>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</si>
  <si>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</si>
  <si>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</si>
  <si>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</si>
  <si>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</si>
  <si>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</si>
  <si>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</si>
  <si>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</si>
  <si>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</si>
  <si>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</si>
  <si>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</si>
  <si>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</si>
  <si>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</si>
  <si>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</si>
  <si>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</si>
  <si>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</si>
  <si>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</si>
  <si>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</si>
  <si>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</si>
  <si>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</si>
  <si>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</si>
  <si>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</si>
  <si>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</si>
  <si>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</si>
  <si>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</si>
  <si>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</si>
  <si>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</si>
  <si>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</si>
  <si>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</si>
  <si>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</si>
  <si>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</si>
  <si>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</si>
  <si>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</si>
  <si>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</si>
  <si>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</si>
  <si>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</si>
  <si>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</si>
  <si>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</si>
  <si>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</si>
  <si>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</si>
  <si>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</si>
  <si>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</si>
  <si>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</si>
  <si>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</si>
  <si>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</si>
  <si>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</si>
  <si>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</si>
  <si>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</si>
  <si>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</si>
  <si>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</si>
  <si>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</si>
  <si>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</si>
  <si>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</si>
  <si>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</si>
  <si>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</si>
  <si>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</si>
  <si>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</si>
  <si>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</si>
  <si>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</si>
  <si>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</si>
  <si>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</si>
  <si>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</si>
  <si>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</si>
  <si>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</si>
  <si>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</si>
  <si>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</si>
  <si>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</si>
  <si>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</si>
  <si>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</si>
  <si>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</si>
  <si>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</si>
  <si>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</si>
  <si>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</si>
  <si>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</si>
  <si>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</si>
  <si>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</si>
  <si>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</si>
  <si>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</si>
  <si>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</si>
  <si>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</si>
  <si>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</si>
  <si>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</si>
  <si>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</si>
  <si>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</si>
  <si>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</si>
  <si>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</si>
  <si>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</si>
  <si>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</si>
  <si>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</si>
  <si>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</si>
  <si>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</si>
  <si>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</si>
  <si>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</si>
  <si>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</si>
  <si>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</si>
  <si>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</si>
  <si>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</si>
  <si>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</si>
  <si>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</si>
  <si>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</si>
  <si>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</si>
  <si>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</si>
  <si>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</si>
  <si>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</si>
  <si>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</si>
  <si>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</si>
  <si>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</si>
  <si>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</si>
  <si>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</si>
  <si>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</si>
  <si>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</si>
  <si>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</si>
  <si>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</si>
  <si>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</si>
  <si>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</si>
  <si>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</si>
  <si>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</si>
  <si>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</si>
  <si>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</si>
  <si>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</si>
  <si>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</si>
  <si>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</si>
  <si>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</si>
  <si>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</si>
  <si>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</si>
  <si>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</si>
  <si>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</si>
  <si>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</si>
  <si>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</si>
  <si>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</si>
  <si>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</si>
  <si>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</si>
  <si>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</si>
  <si>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</si>
  <si>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</si>
  <si>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</si>
  <si>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</si>
  <si>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</si>
  <si>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</si>
  <si>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</si>
  <si>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</si>
  <si>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</si>
  <si>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</si>
  <si>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</si>
  <si>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</si>
  <si>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</si>
  <si>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</si>
  <si>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</si>
  <si>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</si>
  <si>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</si>
  <si>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</si>
  <si>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</si>
  <si>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</si>
  <si>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</si>
  <si>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</si>
  <si>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</si>
  <si>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</si>
  <si>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</si>
  <si>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</si>
  <si>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</si>
  <si>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</si>
  <si>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</si>
  <si>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</si>
  <si>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</si>
  <si>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</si>
  <si>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</si>
  <si>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</si>
  <si>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</si>
  <si>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</si>
  <si>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</si>
  <si>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</si>
  <si>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</si>
  <si>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</si>
  <si>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</si>
  <si>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</si>
  <si>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</si>
  <si>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</si>
  <si>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</si>
  <si>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</si>
  <si>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</si>
  <si>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</si>
  <si>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</si>
  <si>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</si>
  <si>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</si>
  <si>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</si>
  <si>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</si>
  <si>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</si>
  <si>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</si>
  <si>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</si>
  <si>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</si>
  <si>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</si>
  <si>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</si>
  <si>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</si>
  <si>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</si>
  <si>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</si>
  <si>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</si>
  <si>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</si>
  <si>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</si>
  <si>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</si>
  <si>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</si>
  <si>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</si>
  <si>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</si>
  <si>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</si>
  <si>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</si>
  <si>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</si>
  <si>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</si>
  <si>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</si>
  <si>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</si>
  <si>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</si>
  <si>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</si>
  <si>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</si>
  <si>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</si>
  <si>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</si>
  <si>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</si>
  <si>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</si>
  <si>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</si>
  <si>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</si>
  <si>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</si>
  <si>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</si>
  <si>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</si>
  <si>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</si>
  <si>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</si>
  <si>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</si>
  <si>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</si>
  <si>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</si>
  <si>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</si>
  <si>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</si>
  <si>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</si>
  <si>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</si>
  <si>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</si>
  <si>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</si>
  <si>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</si>
  <si>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</si>
  <si>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</si>
  <si>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</si>
  <si>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</si>
  <si>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</si>
  <si>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</si>
  <si>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</si>
  <si>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</si>
  <si>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</si>
  <si>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</si>
  <si>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</si>
  <si>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</si>
  <si>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</si>
  <si>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</si>
  <si>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</si>
  <si>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</si>
  <si>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</si>
  <si>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</si>
  <si>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</si>
  <si>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</si>
  <si>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</si>
  <si>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</si>
  <si>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</si>
  <si>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</si>
  <si>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</si>
  <si>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</si>
  <si>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</si>
  <si>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</si>
  <si>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</si>
  <si>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</si>
  <si>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</si>
  <si>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</si>
  <si>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</si>
  <si>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</si>
  <si>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</si>
  <si>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</si>
  <si>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</si>
  <si>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</si>
  <si>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</si>
  <si>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</si>
  <si>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</si>
  <si>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</si>
  <si>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</si>
  <si>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</si>
  <si>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</si>
  <si>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</si>
  <si>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</si>
  <si>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</si>
  <si>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</si>
  <si>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</si>
  <si>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</si>
  <si>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</si>
  <si>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</si>
  <si>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</si>
  <si>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</si>
  <si>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</si>
  <si>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</si>
  <si>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</si>
  <si>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</si>
  <si>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</si>
  <si>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</si>
  <si>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</si>
  <si>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</si>
  <si>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</si>
  <si>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</si>
  <si>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</si>
  <si>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</si>
  <si>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</si>
  <si>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</si>
  <si>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</si>
  <si>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</si>
  <si>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</si>
  <si>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</si>
  <si>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</si>
  <si>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</si>
  <si>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</si>
  <si>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</si>
  <si>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</si>
  <si>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</si>
  <si>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</si>
  <si>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</si>
  <si>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</si>
  <si>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</si>
  <si>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</si>
  <si>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</si>
  <si>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</si>
  <si>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</si>
  <si>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</si>
  <si>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</si>
  <si>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</si>
  <si>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</si>
  <si>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</si>
  <si>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</si>
  <si>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</si>
  <si>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</si>
  <si>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</si>
  <si>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</si>
  <si>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</si>
  <si>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</si>
  <si>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</si>
  <si>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</si>
  <si>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</si>
  <si>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</si>
  <si>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</si>
  <si>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</si>
  <si>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</si>
  <si>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</si>
  <si>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</si>
  <si>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</si>
  <si>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</si>
  <si>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</si>
  <si>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</si>
  <si>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</si>
  <si>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</si>
  <si>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</si>
  <si>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</si>
  <si>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</si>
  <si>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</si>
  <si>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</si>
  <si>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</si>
  <si>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</si>
  <si>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</si>
  <si>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</si>
  <si>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</si>
  <si>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</si>
  <si>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</si>
  <si>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</si>
  <si>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</si>
  <si>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</si>
  <si>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</si>
  <si>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</si>
  <si>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</si>
  <si>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</si>
  <si>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</si>
  <si>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</si>
  <si>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</si>
  <si>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</si>
  <si>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</si>
  <si>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</si>
  <si>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</si>
  <si>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</si>
  <si>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</si>
  <si>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</si>
  <si>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</si>
  <si>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</si>
  <si>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</si>
  <si>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</si>
  <si>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</si>
  <si>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</si>
  <si>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</si>
  <si>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</si>
  <si>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</si>
  <si>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</si>
  <si>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</si>
  <si>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</si>
  <si>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</si>
  <si>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</si>
  <si>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</si>
  <si>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</si>
  <si>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</si>
  <si>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</si>
  <si>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</si>
  <si>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</si>
  <si>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</si>
  <si>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</si>
  <si>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</si>
  <si>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</si>
  <si>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</si>
  <si>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</si>
  <si>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</si>
  <si>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</si>
  <si>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</si>
  <si>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</si>
  <si>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</si>
  <si>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</si>
  <si>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</si>
  <si>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</si>
  <si>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</si>
  <si>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</si>
  <si>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</si>
  <si>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</si>
  <si>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</si>
  <si>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</si>
  <si>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</si>
  <si>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</si>
  <si>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</si>
  <si>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</si>
  <si>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</si>
  <si>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</si>
  <si>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</si>
  <si>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</si>
  <si>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</si>
  <si>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</si>
  <si>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</si>
  <si>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</si>
  <si>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</si>
  <si>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</si>
  <si>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</si>
  <si>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</si>
  <si>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</si>
  <si>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</si>
  <si>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</si>
  <si>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</si>
  <si>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</si>
  <si>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</si>
  <si>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</si>
  <si>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</si>
  <si>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</si>
  <si>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</si>
  <si>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</si>
  <si>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</si>
  <si>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</si>
  <si>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</si>
  <si>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</si>
  <si>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</si>
  <si>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</si>
  <si>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</si>
  <si>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</si>
  <si>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</si>
  <si>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</si>
  <si>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</si>
  <si>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</si>
  <si>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</si>
  <si>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</si>
  <si>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</si>
  <si>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</si>
  <si>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</si>
  <si>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</si>
  <si>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</si>
  <si>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</si>
  <si>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</si>
  <si>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</si>
  <si>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</si>
  <si>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</si>
  <si>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</si>
  <si>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</si>
  <si>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</si>
  <si>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</si>
  <si>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</si>
  <si>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</si>
  <si>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</si>
  <si>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</si>
  <si>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</si>
  <si>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</si>
  <si>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</si>
  <si>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</si>
  <si>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</si>
  <si>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</si>
  <si>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</si>
  <si>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</si>
  <si>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</si>
  <si>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</si>
  <si>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</si>
  <si>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</si>
  <si>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</si>
  <si>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</si>
  <si>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</si>
  <si>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</si>
  <si>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</si>
  <si>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</si>
  <si>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</si>
  <si>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</si>
  <si>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</si>
  <si>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</si>
  <si>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</si>
  <si>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</si>
  <si>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</si>
  <si>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</si>
  <si>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</si>
  <si>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</si>
  <si>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</si>
  <si>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</si>
  <si>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</si>
  <si>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</si>
  <si>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</si>
  <si>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</si>
  <si>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</si>
  <si>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</si>
  <si>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</si>
  <si>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</si>
  <si>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</si>
  <si>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</si>
  <si>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</si>
  <si>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</si>
  <si>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</si>
  <si>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</si>
  <si>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</si>
  <si>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</si>
  <si>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</si>
  <si>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</si>
  <si>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</si>
  <si>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</si>
  <si>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</si>
  <si>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</si>
  <si>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</si>
  <si>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</si>
  <si>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</si>
  <si>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</si>
  <si>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</si>
  <si>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</si>
  <si>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</si>
  <si>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</si>
  <si>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</si>
  <si>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</si>
  <si>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</si>
  <si>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</si>
  <si>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</si>
  <si>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</si>
  <si>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</si>
  <si>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</si>
  <si>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</si>
  <si>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</si>
  <si>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</si>
  <si>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</si>
  <si>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</si>
  <si>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</si>
  <si>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</si>
  <si>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</si>
  <si>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</si>
  <si>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</si>
  <si>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</si>
  <si>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</si>
  <si>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</si>
  <si>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</si>
  <si>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</si>
  <si>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</si>
  <si>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</si>
  <si>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</si>
  <si>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</si>
  <si>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</si>
  <si>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</si>
  <si>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</si>
  <si>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</si>
  <si>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</si>
  <si>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</si>
  <si>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</si>
  <si>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</si>
  <si>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</si>
  <si>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</si>
  <si>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</si>
  <si>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</si>
  <si>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</si>
  <si>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</si>
  <si>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</si>
  <si>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</si>
  <si>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</si>
  <si>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</si>
  <si>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</si>
  <si>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</si>
  <si>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</si>
  <si>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</si>
  <si>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</si>
  <si>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</si>
  <si>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</si>
  <si>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</si>
  <si>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</si>
  <si>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</si>
  <si>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</si>
  <si>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</si>
  <si>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</si>
  <si>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</si>
  <si>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</si>
  <si>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</si>
  <si>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</si>
  <si>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</si>
  <si>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</si>
  <si>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</si>
  <si>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</si>
  <si>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</si>
  <si>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</si>
  <si>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</si>
  <si>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</si>
  <si>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</si>
  <si>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</si>
  <si>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</si>
  <si>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</si>
  <si>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</si>
  <si>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</si>
  <si>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</si>
  <si>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</si>
  <si>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</si>
  <si>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</si>
  <si>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</si>
  <si>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</si>
  <si>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</si>
  <si>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</si>
  <si>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</si>
  <si>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</si>
  <si>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</si>
  <si>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</si>
  <si>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</si>
  <si>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</si>
  <si>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</si>
  <si>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</si>
  <si>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</si>
  <si>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</si>
  <si>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</si>
  <si>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</si>
  <si>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</si>
  <si>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</si>
  <si>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</si>
  <si>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</si>
  <si>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</si>
  <si>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</si>
  <si>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</si>
  <si>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</si>
  <si>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</si>
  <si>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</si>
  <si>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</si>
  <si>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</si>
  <si>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</si>
  <si>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</si>
  <si>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</si>
  <si>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</si>
  <si>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</si>
  <si>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</si>
  <si>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</si>
  <si>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</si>
  <si>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</si>
  <si>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</si>
  <si>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</si>
  <si>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</si>
  <si>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</si>
  <si>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</si>
  <si>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</si>
  <si>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</si>
  <si>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</si>
  <si>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</si>
  <si>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</si>
  <si>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</si>
  <si>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</si>
  <si>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</si>
  <si>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</si>
  <si>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</si>
  <si>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</si>
  <si>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</si>
  <si>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</si>
  <si>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</si>
  <si>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</si>
  <si>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</si>
  <si>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</si>
  <si>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</si>
  <si>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</si>
  <si>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</si>
  <si>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</si>
  <si>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</si>
  <si>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</si>
  <si>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</si>
  <si>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</si>
  <si>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</si>
  <si>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</si>
  <si>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</si>
  <si>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</si>
  <si>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</si>
  <si>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</si>
  <si>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</si>
  <si>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</si>
  <si>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</si>
  <si>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</si>
  <si>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</si>
  <si>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</si>
  <si>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</si>
  <si>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</si>
  <si>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</si>
  <si>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</si>
  <si>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</si>
  <si>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</si>
  <si>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</si>
  <si>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</si>
  <si>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</si>
  <si>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</si>
  <si>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</si>
  <si>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</si>
  <si>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</si>
  <si>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</si>
  <si>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</si>
  <si>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</si>
  <si>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</si>
  <si>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</si>
  <si>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</si>
  <si>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</si>
  <si>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</si>
  <si>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</si>
  <si>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</si>
  <si>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</si>
  <si>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</si>
  <si>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</si>
  <si>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</si>
  <si>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</si>
  <si>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</si>
  <si>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</si>
  <si>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</si>
  <si>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</si>
  <si>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</si>
  <si>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</si>
  <si>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</si>
  <si>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</si>
  <si>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</si>
  <si>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</si>
  <si>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</si>
  <si>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</si>
  <si>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</si>
  <si>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</si>
  <si>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</si>
  <si>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</si>
  <si>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</si>
  <si>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</si>
  <si>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</si>
  <si>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</si>
  <si>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</si>
  <si>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</si>
  <si>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</si>
  <si>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</si>
  <si>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</si>
  <si>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</si>
  <si>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</si>
  <si>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</si>
  <si>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</si>
  <si>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</si>
  <si>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</si>
  <si>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</si>
  <si>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</si>
  <si>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</si>
  <si>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</si>
  <si>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</si>
  <si>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</si>
  <si>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</si>
  <si>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</si>
  <si>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</si>
  <si>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</si>
  <si>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</si>
  <si>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</si>
  <si>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</si>
  <si>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</si>
  <si>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</si>
  <si>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</si>
  <si>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</si>
  <si>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</si>
  <si>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</si>
  <si>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</si>
  <si>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</si>
  <si>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</si>
  <si>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</si>
  <si>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</si>
  <si>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</si>
  <si>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</si>
  <si>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</si>
  <si>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</si>
  <si>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</si>
  <si>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</si>
  <si>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</si>
  <si>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</si>
  <si>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</si>
  <si>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</si>
  <si>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</si>
  <si>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</si>
  <si>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</si>
  <si>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</si>
  <si>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</si>
  <si>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</si>
  <si>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</si>
  <si>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</si>
  <si>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</si>
  <si>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</si>
  <si>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</si>
  <si>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</si>
  <si>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</si>
  <si>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</si>
  <si>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</si>
  <si>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</si>
  <si>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</si>
  <si>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</si>
  <si>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</si>
  <si>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</si>
  <si>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</si>
  <si>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</si>
  <si>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</si>
  <si>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</si>
  <si>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</si>
  <si>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</si>
  <si>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</si>
  <si>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</si>
  <si>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</si>
  <si>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</si>
  <si>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</si>
  <si>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</si>
  <si>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</si>
  <si>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</si>
  <si>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</si>
  <si>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</si>
  <si>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</si>
  <si>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</si>
  <si>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</si>
  <si>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</si>
  <si>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</si>
  <si>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</si>
  <si>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</si>
  <si>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</si>
  <si>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</si>
  <si>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</si>
  <si>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</si>
  <si>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</si>
  <si>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</si>
  <si>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</si>
  <si>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</si>
  <si>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</si>
  <si>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</si>
  <si>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</si>
  <si>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</si>
  <si>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</si>
  <si>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</si>
  <si>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</si>
  <si>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</si>
  <si>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</si>
  <si>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</si>
  <si>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</si>
  <si>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</si>
  <si>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</si>
  <si>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</si>
  <si>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</si>
  <si>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</si>
  <si>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</si>
  <si>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</si>
  <si>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</si>
  <si>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</si>
  <si>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</si>
  <si>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</si>
  <si>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</si>
  <si>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</si>
  <si>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</si>
  <si>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</si>
  <si>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</si>
  <si>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</si>
  <si>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</si>
  <si>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</si>
  <si>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</si>
  <si>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</si>
  <si>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</si>
  <si>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</si>
  <si>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</si>
  <si>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</si>
  <si>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</si>
  <si>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</si>
  <si>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</si>
  <si>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</si>
  <si>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</si>
  <si>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</si>
  <si>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</si>
  <si>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</si>
  <si>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</si>
  <si>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</si>
  <si>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</si>
  <si>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</si>
  <si>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</si>
  <si>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</si>
  <si>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</si>
  <si>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</si>
  <si>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</si>
  <si>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</si>
  <si>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</si>
  <si>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</si>
  <si>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</si>
  <si>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</si>
  <si>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</si>
  <si>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</si>
  <si>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</si>
  <si>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</si>
  <si>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</si>
  <si>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</si>
  <si>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</si>
  <si>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</si>
  <si>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</si>
  <si>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</si>
  <si>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</si>
  <si>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</si>
  <si>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</si>
  <si>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</si>
  <si>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</si>
  <si>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</si>
  <si>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</si>
  <si>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</si>
  <si>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</si>
  <si>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</si>
  <si>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</si>
  <si>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</si>
  <si>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</si>
  <si>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</si>
  <si>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</si>
  <si>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</si>
  <si>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</si>
  <si>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</si>
  <si>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</si>
  <si>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</si>
  <si>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</si>
  <si>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</si>
  <si>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</si>
  <si>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</si>
  <si>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</si>
  <si>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</si>
  <si>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</si>
  <si>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</si>
  <si>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</si>
  <si>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</si>
  <si>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</si>
  <si>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</si>
  <si>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</si>
  <si>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</si>
  <si>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</si>
  <si>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</si>
  <si>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</si>
  <si>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</si>
  <si>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</si>
  <si>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</si>
  <si>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</si>
  <si>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</si>
  <si>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</si>
  <si>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</si>
  <si>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</si>
  <si>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</si>
  <si>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</si>
  <si>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</si>
  <si>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</si>
  <si>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</si>
  <si>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</si>
  <si>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</si>
  <si>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</si>
  <si>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</si>
  <si>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</si>
  <si>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</si>
  <si>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</si>
  <si>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</si>
  <si>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</si>
  <si>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</si>
  <si>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</si>
  <si>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</si>
  <si>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</si>
  <si>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</si>
  <si>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</si>
  <si>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</si>
  <si>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</si>
  <si>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</si>
  <si>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</si>
  <si>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</si>
  <si>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</si>
  <si>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</si>
  <si>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</si>
  <si>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</si>
  <si>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</si>
  <si>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</si>
  <si>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</si>
  <si>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</si>
  <si>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</si>
  <si>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</si>
  <si>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</si>
  <si>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</si>
  <si>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</si>
  <si>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</si>
  <si>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</si>
  <si>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</si>
  <si>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</si>
  <si>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</si>
  <si>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</si>
  <si>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</si>
  <si>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</si>
  <si>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</si>
  <si>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</si>
  <si>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</si>
  <si>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</si>
  <si>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</si>
  <si>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</si>
  <si>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</si>
  <si>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</si>
  <si>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</si>
  <si>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</si>
  <si>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</si>
  <si>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</si>
  <si>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</si>
  <si>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</si>
  <si>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</si>
  <si>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</si>
  <si>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</si>
  <si>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</si>
  <si>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</si>
  <si>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</si>
  <si>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</si>
  <si>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</si>
  <si>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</si>
  <si>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</si>
  <si>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</si>
  <si>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</si>
  <si>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</si>
  <si>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</si>
  <si>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</si>
  <si>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</si>
  <si>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</si>
  <si>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</si>
  <si>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</si>
  <si>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</si>
  <si>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</si>
  <si>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</si>
  <si>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</si>
  <si>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</si>
  <si>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</si>
  <si>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</si>
  <si>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</si>
  <si>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</si>
  <si>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</si>
  <si>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</si>
  <si>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</si>
  <si>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</si>
  <si>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</si>
  <si>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</si>
  <si>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</si>
  <si>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</si>
  <si>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</si>
  <si>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</si>
  <si>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</si>
  <si>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</si>
  <si>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</si>
  <si>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</si>
  <si>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</si>
  <si>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</si>
  <si>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</si>
  <si>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</si>
  <si>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</si>
  <si>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</si>
  <si>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</si>
  <si>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</si>
  <si>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</si>
  <si>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</si>
  <si>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</si>
  <si>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</si>
  <si>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</si>
  <si>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</si>
  <si>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</si>
  <si>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</si>
  <si>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</si>
  <si>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</si>
  <si>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</si>
  <si>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</si>
  <si>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</si>
  <si>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</si>
  <si>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</si>
  <si>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</si>
  <si>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</si>
  <si>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</si>
  <si>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</si>
  <si>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</si>
  <si>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</si>
  <si>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</si>
  <si>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</si>
  <si>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</si>
  <si>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</si>
  <si>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</si>
  <si>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</si>
  <si>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</si>
  <si>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</si>
  <si>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</si>
  <si>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</si>
  <si>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</si>
  <si>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</si>
  <si>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</si>
  <si>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</si>
  <si>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</si>
  <si>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</si>
  <si>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</si>
  <si>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</si>
  <si>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</si>
  <si>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</si>
  <si>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</si>
  <si>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</si>
  <si>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</si>
  <si>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</si>
  <si>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</si>
  <si>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</si>
  <si>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</si>
  <si>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</si>
  <si>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</si>
  <si>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</si>
  <si>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</si>
  <si>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</si>
  <si>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</si>
  <si>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</si>
  <si>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</si>
  <si>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</si>
  <si>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</si>
  <si>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</si>
  <si>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</si>
  <si>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</si>
  <si>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</si>
  <si>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</si>
  <si>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</si>
  <si>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</si>
  <si>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</si>
  <si>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</si>
  <si>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</si>
  <si>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</si>
  <si>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</si>
  <si>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</si>
  <si>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</si>
  <si>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</si>
  <si>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</si>
  <si>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</si>
  <si>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</si>
  <si>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</si>
  <si>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</si>
  <si>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</si>
  <si>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</si>
  <si>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</si>
  <si>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</si>
  <si>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</si>
  <si>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</si>
  <si>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</si>
  <si>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</si>
  <si>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</si>
  <si>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</si>
  <si>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</si>
  <si>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</si>
  <si>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</si>
  <si>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</si>
  <si>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</si>
  <si>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</si>
  <si>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</si>
  <si>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</si>
  <si>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</si>
  <si>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</si>
  <si>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</si>
  <si>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</si>
  <si>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</si>
  <si>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</si>
  <si>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</si>
  <si>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</si>
  <si>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</si>
  <si>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</si>
  <si>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</si>
  <si>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</si>
  <si>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</si>
  <si>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</si>
  <si>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</si>
  <si>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</si>
  <si>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</si>
  <si>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</si>
  <si>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</si>
  <si>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</si>
  <si>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</si>
  <si>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</si>
  <si>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</si>
  <si>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</si>
  <si>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</si>
  <si>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</si>
  <si>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</si>
  <si>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</si>
  <si>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</si>
  <si>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</si>
  <si>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</si>
  <si>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</si>
  <si>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</si>
  <si>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</si>
  <si>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</si>
  <si>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</si>
  <si>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</si>
  <si>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</si>
  <si>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</si>
  <si>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</si>
  <si>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</si>
  <si>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</si>
  <si>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</si>
  <si>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</si>
  <si>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</si>
  <si>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</si>
  <si>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</si>
  <si>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</si>
  <si>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</si>
  <si>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</si>
  <si>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</si>
  <si>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</si>
  <si>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</si>
  <si>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</si>
  <si>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</si>
  <si>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</si>
  <si>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</si>
  <si>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</si>
  <si>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</si>
  <si>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</si>
  <si>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</si>
  <si>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</si>
  <si>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</si>
  <si>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</si>
  <si>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</si>
  <si>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</si>
  <si>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</si>
  <si>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</si>
  <si>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</si>
  <si>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</si>
  <si>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</si>
  <si>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</si>
  <si>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</si>
  <si>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</si>
  <si>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</si>
  <si>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</si>
  <si>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</si>
  <si>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</si>
  <si>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</si>
  <si>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</si>
  <si>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</si>
  <si>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</si>
  <si>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</si>
  <si>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</si>
  <si>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</si>
  <si>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</si>
  <si>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</si>
  <si>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</si>
  <si>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</si>
  <si>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</si>
  <si>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</si>
  <si>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</si>
  <si>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</si>
  <si>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</si>
  <si>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</si>
  <si>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</si>
  <si>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</si>
  <si>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</si>
  <si>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</si>
  <si>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</si>
  <si>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</si>
  <si>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</si>
  <si>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</si>
  <si>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</si>
  <si>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</si>
  <si>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</si>
  <si>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</si>
  <si>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</si>
  <si>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</si>
  <si>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</si>
  <si>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</si>
  <si>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</si>
  <si>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</si>
  <si>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</si>
  <si>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</si>
  <si>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</si>
  <si>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</si>
  <si>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</si>
  <si>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</si>
  <si>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</si>
  <si>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</si>
  <si>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</si>
  <si>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</si>
  <si>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</si>
  <si>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</si>
  <si>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</si>
  <si>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</si>
  <si>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</si>
  <si>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</si>
  <si>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</si>
  <si>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</si>
  <si>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</si>
  <si>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</si>
  <si>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</si>
  <si>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</si>
  <si>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</si>
  <si>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</si>
  <si>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</si>
  <si>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</si>
  <si>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</si>
  <si>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</si>
  <si>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</si>
  <si>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</si>
  <si>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</si>
  <si>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</si>
  <si>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</si>
  <si>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</si>
  <si>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</si>
  <si>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</si>
  <si>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</si>
  <si>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</si>
  <si>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</si>
  <si>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</si>
  <si>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</si>
  <si>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</si>
  <si>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</si>
  <si>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</si>
  <si>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</si>
  <si>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</si>
  <si>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</si>
  <si>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</si>
  <si>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</si>
  <si>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</si>
  <si>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</si>
  <si>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</si>
  <si>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</si>
  <si>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</si>
  <si>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</si>
  <si>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</si>
  <si>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</si>
  <si>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</si>
  <si>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</si>
  <si>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</si>
  <si>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</si>
  <si>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</si>
  <si>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</si>
  <si>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</si>
  <si>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</si>
  <si>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</si>
  <si>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</si>
  <si>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</si>
  <si>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</si>
  <si>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</si>
  <si>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</si>
  <si>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</si>
  <si>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</si>
  <si>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</si>
  <si>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</si>
  <si>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</si>
  <si>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</si>
  <si>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</si>
  <si>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</si>
  <si>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</si>
  <si>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</si>
  <si>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</si>
  <si>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</si>
  <si>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</si>
  <si>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</si>
  <si>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</si>
  <si>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</si>
  <si>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</si>
  <si>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</si>
  <si>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</si>
  <si>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</si>
  <si>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</si>
  <si>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</si>
  <si>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</si>
  <si>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</si>
  <si>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</si>
  <si>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</si>
  <si>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</si>
  <si>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</si>
  <si>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</si>
  <si>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</si>
  <si>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</si>
  <si>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</si>
  <si>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</si>
  <si>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</si>
  <si>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</si>
  <si>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</si>
  <si>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</si>
  <si>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</si>
  <si>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</si>
  <si>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</si>
  <si>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</si>
  <si>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</si>
  <si>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</si>
  <si>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</si>
  <si>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</si>
  <si>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</si>
  <si>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</si>
  <si>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</si>
  <si>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</si>
  <si>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</si>
  <si>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</si>
  <si>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</si>
  <si>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</si>
  <si>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</si>
  <si>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</si>
  <si>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</si>
  <si>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</si>
  <si>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</si>
  <si>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</si>
  <si>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</si>
  <si>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</si>
  <si>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</si>
  <si>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</si>
  <si>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</si>
  <si>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</si>
  <si>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</si>
  <si>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</si>
  <si>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</si>
  <si>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</si>
  <si>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</si>
  <si>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</si>
  <si>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</si>
  <si>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</si>
  <si>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</si>
  <si>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</si>
  <si>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</si>
  <si>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</si>
  <si>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</si>
  <si>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</si>
  <si>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</si>
  <si>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</si>
  <si>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</si>
  <si>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</si>
  <si>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</si>
  <si>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</si>
  <si>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</si>
  <si>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</si>
  <si>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</si>
  <si>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</si>
  <si>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</si>
  <si>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</si>
  <si>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</si>
  <si>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</si>
  <si>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</si>
  <si>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</si>
  <si>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</si>
  <si>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</si>
  <si>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</si>
  <si>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</si>
  <si>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</si>
  <si>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</si>
  <si>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</si>
  <si>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</si>
  <si>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</si>
  <si>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</si>
  <si>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</si>
  <si>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</si>
  <si>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</si>
  <si>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</si>
  <si>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</si>
  <si>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</si>
  <si>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</si>
  <si>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</si>
  <si>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</si>
  <si>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</si>
  <si>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</si>
  <si>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</si>
  <si>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</si>
  <si>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</si>
  <si>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</si>
  <si>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</si>
  <si>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</si>
  <si>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</si>
  <si>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</si>
  <si>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</si>
  <si>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</si>
  <si>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</si>
  <si>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</si>
  <si>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</si>
  <si>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</si>
  <si>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</si>
  <si>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</si>
  <si>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</si>
  <si>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</si>
  <si>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</si>
  <si>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</si>
  <si>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</si>
  <si>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</si>
  <si>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</si>
  <si>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</si>
  <si>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</si>
  <si>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</si>
  <si>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</si>
  <si>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</si>
  <si>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</si>
  <si>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</si>
  <si>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</si>
  <si>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</si>
  <si>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</si>
  <si>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</si>
  <si>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</si>
  <si>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</si>
  <si>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</si>
  <si>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</si>
  <si>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</si>
  <si>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</si>
  <si>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</si>
  <si>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</si>
  <si>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</si>
  <si>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</si>
  <si>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</si>
  <si>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</si>
  <si>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</si>
  <si>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</si>
  <si>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</si>
  <si>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</si>
  <si>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</si>
  <si>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</si>
  <si>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</si>
  <si>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</si>
  <si>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</si>
  <si>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</si>
  <si>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</si>
  <si>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</si>
  <si>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</si>
  <si>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</si>
  <si>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</si>
  <si>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</si>
  <si>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</si>
  <si>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</si>
  <si>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</si>
  <si>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</si>
  <si>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</si>
  <si>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</si>
  <si>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</si>
  <si>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</si>
  <si>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</si>
  <si>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</si>
  <si>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</si>
  <si>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</si>
  <si>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</si>
  <si>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</si>
  <si>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</si>
  <si>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</si>
  <si>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</si>
  <si>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</si>
  <si>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</si>
  <si>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</si>
  <si>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</si>
  <si>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</si>
  <si>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</si>
  <si>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</si>
  <si>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</si>
  <si>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</si>
  <si>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</si>
  <si>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</si>
  <si>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</si>
  <si>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</si>
  <si>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</si>
  <si>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</si>
  <si>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</si>
  <si>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</si>
  <si>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</si>
  <si>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</si>
  <si>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</si>
  <si>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</si>
  <si>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</si>
  <si>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</si>
  <si>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</si>
  <si>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</si>
  <si>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</si>
  <si>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</si>
  <si>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</si>
  <si>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</si>
  <si>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</si>
  <si>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</si>
  <si>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</si>
  <si>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</si>
  <si>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</si>
  <si>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</si>
  <si>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</si>
  <si>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</si>
  <si>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</si>
  <si>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</si>
  <si>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</si>
  <si>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</si>
  <si>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</si>
  <si>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</si>
  <si>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</si>
  <si>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</si>
  <si>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</si>
  <si>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</si>
  <si>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</si>
  <si>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</si>
  <si>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</si>
  <si>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</si>
  <si>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</si>
  <si>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</si>
  <si>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</si>
  <si>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</si>
  <si>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</si>
  <si>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</si>
  <si>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</si>
  <si>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</si>
  <si>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</si>
  <si>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</si>
  <si>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</si>
  <si>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</si>
  <si>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</si>
  <si>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</si>
  <si>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</si>
  <si>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</si>
  <si>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</si>
  <si>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</si>
  <si>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</si>
  <si>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</si>
  <si>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</si>
  <si>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</si>
  <si>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</si>
  <si>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</si>
  <si>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</si>
  <si>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</si>
  <si>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</si>
  <si>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</si>
  <si>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</si>
  <si>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</si>
  <si>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</si>
  <si>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</si>
  <si>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</si>
  <si>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</si>
  <si>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</si>
  <si>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</si>
  <si>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</si>
  <si>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</si>
  <si>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</si>
  <si>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</si>
  <si>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</si>
  <si>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</si>
  <si>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</si>
  <si>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</si>
  <si>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</si>
  <si>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</si>
  <si>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</si>
  <si>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</si>
  <si>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</si>
  <si>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</si>
  <si>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</si>
  <si>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</si>
  <si>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</si>
  <si>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</si>
  <si>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</si>
  <si>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</si>
  <si>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</si>
  <si>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</si>
  <si>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</si>
  <si>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</si>
  <si>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</si>
  <si>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</si>
  <si>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</si>
  <si>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</si>
  <si>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</si>
  <si>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</si>
  <si>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</si>
  <si>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</si>
  <si>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</si>
  <si>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</si>
  <si>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</si>
  <si>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</si>
  <si>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</si>
  <si>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</si>
  <si>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</si>
  <si>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</si>
  <si>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</si>
  <si>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</si>
  <si>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</si>
  <si>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</si>
  <si>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</si>
  <si>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</si>
  <si>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</si>
  <si>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</si>
  <si>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</si>
  <si>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</si>
  <si>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</si>
  <si>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</si>
  <si>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</si>
  <si>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</si>
  <si>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</si>
  <si>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</si>
  <si>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</si>
  <si>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</si>
  <si>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</si>
  <si>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</si>
  <si>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</si>
  <si>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</si>
  <si>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</si>
  <si>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</si>
  <si>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</si>
  <si>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</si>
  <si>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</si>
  <si>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</si>
  <si>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</si>
  <si>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</si>
  <si>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</si>
  <si>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</si>
  <si>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</si>
  <si>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</si>
  <si>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</si>
  <si>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</si>
  <si>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</si>
  <si>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</si>
  <si>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</si>
  <si>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</si>
  <si>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</si>
  <si>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</si>
  <si>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</si>
  <si>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</si>
  <si>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</si>
  <si>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</si>
  <si>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</si>
  <si>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</si>
  <si>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</si>
  <si>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</si>
  <si>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</si>
  <si>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</si>
  <si>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</si>
  <si>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</si>
  <si>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</si>
  <si>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</si>
  <si>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</si>
  <si>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</si>
  <si>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</si>
  <si>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</si>
  <si>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</si>
  <si>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</si>
  <si>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</si>
  <si>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</si>
  <si>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</si>
  <si>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</si>
  <si>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</si>
  <si>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</si>
  <si>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</si>
  <si>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</si>
  <si>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</si>
  <si>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</si>
  <si>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</si>
  <si>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</si>
  <si>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</si>
  <si>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</si>
  <si>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</si>
  <si>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</si>
  <si>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</si>
  <si>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</si>
  <si>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</si>
  <si>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</si>
  <si>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</si>
  <si>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</si>
  <si>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</si>
  <si>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</si>
  <si>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</si>
  <si>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</si>
  <si>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</si>
  <si>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</si>
  <si>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</si>
  <si>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</si>
  <si>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</si>
  <si>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</si>
  <si>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</si>
  <si>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</si>
  <si>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</si>
  <si>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</si>
  <si>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</si>
  <si>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</si>
  <si>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</si>
  <si>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</si>
  <si>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</si>
  <si>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</si>
  <si>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</si>
  <si>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</si>
  <si>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</si>
  <si>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</si>
  <si>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</si>
  <si>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</si>
  <si>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</si>
  <si>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</si>
  <si>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</si>
  <si>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</si>
  <si>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</si>
  <si>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</si>
  <si>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</si>
  <si>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</si>
  <si>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</si>
  <si>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</si>
  <si>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</si>
  <si>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</si>
  <si>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</si>
  <si>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</si>
  <si>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</si>
  <si>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</si>
  <si>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</si>
  <si>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</si>
  <si>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</si>
  <si>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</si>
  <si>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</si>
  <si>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</si>
  <si>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</si>
  <si>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</si>
  <si>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</si>
  <si>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</si>
  <si>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</si>
  <si>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</si>
  <si>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</si>
  <si>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</si>
  <si>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</si>
  <si>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</si>
  <si>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</si>
  <si>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</si>
  <si>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</si>
  <si>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</si>
  <si>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</si>
  <si>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</si>
  <si>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</si>
  <si>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</si>
  <si>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</si>
  <si>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</si>
  <si>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</si>
  <si>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</si>
  <si>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</si>
  <si>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</si>
  <si>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</si>
  <si>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</si>
  <si>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</si>
  <si>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</si>
  <si>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</si>
  <si>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</si>
  <si>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</si>
  <si>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</si>
  <si>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</si>
  <si>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</si>
  <si>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</si>
  <si>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</si>
  <si>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</si>
  <si>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</si>
  <si>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</si>
  <si>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</si>
  <si>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</si>
  <si>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</si>
  <si>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</si>
  <si>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</si>
  <si>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</si>
  <si>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</si>
  <si>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</si>
  <si>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</si>
  <si>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</si>
  <si>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</si>
  <si>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</si>
  <si>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</si>
  <si>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</si>
  <si>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</si>
  <si>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</si>
  <si>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</si>
  <si>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</si>
  <si>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</si>
  <si>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</si>
  <si>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</si>
  <si>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</si>
  <si>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</si>
  <si>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</si>
  <si>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</si>
  <si>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</si>
  <si>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</si>
  <si>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</si>
  <si>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</si>
  <si>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</si>
  <si>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</si>
  <si>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</si>
  <si>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</si>
  <si>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</si>
  <si>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</si>
  <si>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</si>
  <si>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</si>
  <si>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</si>
  <si>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</si>
  <si>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</si>
  <si>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</si>
  <si>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</si>
  <si>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</si>
  <si>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</si>
  <si>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</si>
  <si>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</si>
  <si>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</si>
  <si>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</si>
  <si>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</si>
  <si>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</si>
  <si>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</si>
  <si>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</si>
  <si>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</si>
  <si>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</si>
  <si>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</si>
  <si>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</si>
  <si>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</si>
  <si>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</si>
  <si>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</si>
  <si>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</si>
  <si>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</si>
  <si>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</si>
  <si>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</si>
  <si>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</si>
  <si>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</si>
  <si>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</si>
  <si>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</si>
  <si>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</si>
  <si>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</si>
  <si>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</si>
  <si>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</si>
  <si>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</si>
  <si>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</si>
  <si>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</si>
  <si>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</si>
  <si>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</si>
  <si>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</si>
  <si>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</si>
  <si>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</si>
  <si>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</si>
  <si>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</si>
  <si>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</si>
  <si>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</si>
  <si>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</si>
  <si>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</si>
  <si>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</si>
  <si>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</si>
  <si>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</si>
  <si>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</si>
  <si>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</si>
  <si>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</si>
  <si>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</si>
  <si>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</si>
  <si>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</si>
  <si>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</si>
  <si>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</si>
  <si>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</si>
  <si>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</si>
  <si>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</si>
  <si>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</si>
  <si>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</si>
  <si>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</si>
  <si>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</si>
  <si>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</si>
  <si>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</si>
  <si>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</si>
  <si>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</si>
  <si>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</si>
  <si>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</si>
  <si>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</si>
  <si>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</si>
  <si>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</si>
  <si>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</si>
  <si>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</si>
  <si>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</si>
  <si>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</si>
  <si>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</si>
  <si>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</si>
  <si>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</si>
  <si>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</si>
  <si>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</si>
  <si>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</si>
  <si>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</si>
  <si>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</si>
  <si>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</si>
  <si>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</si>
  <si>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</si>
  <si>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</si>
  <si>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</si>
  <si>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</si>
  <si>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</si>
  <si>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</si>
  <si>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</si>
  <si>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</si>
  <si>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</si>
  <si>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</si>
  <si>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</si>
  <si>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</si>
  <si>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</si>
  <si>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</si>
  <si>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</si>
  <si>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</si>
  <si>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</si>
  <si>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</si>
  <si>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</si>
  <si>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</si>
  <si>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</si>
  <si>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</si>
  <si>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</si>
  <si>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</si>
  <si>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</si>
  <si>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</si>
  <si>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</si>
  <si>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</si>
  <si>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</si>
  <si>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</si>
  <si>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</si>
  <si>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</si>
  <si>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</si>
  <si>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</si>
  <si>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</si>
  <si>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</si>
  <si>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</si>
  <si>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</si>
  <si>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</si>
  <si>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</si>
  <si>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</si>
  <si>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</si>
  <si>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</si>
  <si>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</si>
  <si>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</si>
  <si>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</si>
  <si>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</si>
  <si>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</si>
  <si>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</si>
  <si>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</si>
  <si>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</si>
  <si>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</si>
  <si>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</si>
  <si>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</si>
  <si>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</si>
  <si>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</si>
  <si>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</si>
  <si>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</si>
  <si>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</si>
  <si>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</si>
  <si>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</si>
  <si>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</si>
  <si>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</si>
  <si>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</si>
  <si>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</si>
  <si>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</si>
  <si>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</si>
  <si>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</si>
  <si>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</si>
  <si>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</si>
  <si>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</si>
  <si>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</si>
  <si>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</si>
  <si>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</si>
  <si>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</si>
  <si>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</si>
  <si>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</si>
  <si>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</si>
  <si>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</si>
  <si>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</si>
  <si>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</si>
  <si>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</si>
  <si>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</si>
  <si>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</si>
  <si>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</si>
  <si>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</si>
  <si>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</si>
  <si>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</si>
  <si>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</si>
  <si>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</si>
  <si>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</si>
  <si>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</si>
  <si>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</si>
  <si>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</si>
  <si>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</si>
  <si>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</si>
  <si>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</si>
  <si>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</si>
  <si>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</si>
  <si>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</si>
  <si>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</si>
  <si>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</si>
  <si>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</si>
  <si>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</si>
  <si>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</si>
  <si>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</si>
  <si>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</si>
  <si>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</si>
  <si>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</si>
  <si>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</si>
  <si>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</si>
  <si>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</si>
  <si>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</si>
  <si>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</si>
  <si>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</si>
  <si>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</si>
  <si>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</si>
  <si>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</si>
  <si>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</si>
  <si>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</si>
  <si>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</si>
  <si>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</si>
  <si>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</si>
  <si>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</si>
  <si>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</si>
  <si>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</si>
  <si>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</si>
  <si>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</si>
  <si>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</si>
  <si>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</si>
  <si>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</si>
  <si>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</si>
  <si>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</si>
  <si>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</si>
  <si>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</si>
  <si>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</si>
  <si>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</si>
  <si>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</si>
  <si>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</si>
  <si>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</si>
  <si>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</si>
  <si>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</si>
  <si>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</si>
  <si>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</si>
  <si>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</si>
  <si>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</si>
  <si>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</si>
  <si>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</si>
  <si>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</si>
  <si>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</si>
  <si>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</si>
  <si>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</si>
  <si>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</si>
  <si>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</si>
  <si>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</si>
  <si>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</si>
  <si>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</si>
  <si>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</si>
  <si>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</si>
  <si>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</si>
  <si>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</si>
  <si>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</si>
  <si>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</si>
  <si>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</si>
  <si>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</si>
  <si>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</si>
  <si>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</si>
  <si>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</si>
  <si>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</si>
  <si>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</si>
  <si>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</si>
  <si>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</si>
  <si>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</si>
  <si>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</si>
  <si>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</si>
  <si>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</si>
  <si>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</si>
  <si>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</si>
  <si>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</si>
  <si>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</si>
  <si>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</si>
  <si>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</si>
  <si>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</si>
  <si>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</si>
  <si>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</si>
  <si>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</si>
  <si>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</si>
  <si>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</si>
  <si>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</si>
  <si>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</si>
  <si>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</si>
  <si>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</si>
  <si>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</si>
  <si>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</si>
  <si>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</si>
  <si>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</si>
  <si>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</si>
  <si>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</si>
  <si>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</si>
  <si>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</si>
  <si>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</si>
  <si>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</si>
  <si>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</si>
  <si>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</si>
  <si>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</si>
  <si>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</si>
  <si>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</si>
  <si>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</si>
  <si>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</si>
  <si>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</si>
  <si>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</si>
  <si>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</si>
  <si>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</si>
  <si>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</si>
  <si>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</si>
  <si>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</si>
  <si>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</si>
  <si>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</si>
  <si>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</si>
  <si>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</si>
  <si>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</si>
  <si>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</si>
  <si>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</si>
  <si>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</si>
  <si>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</si>
  <si>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</si>
  <si>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</si>
  <si>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</si>
  <si>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</si>
  <si>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</si>
  <si>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</si>
  <si>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</si>
  <si>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</si>
  <si>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</si>
  <si>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</si>
  <si>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</si>
  <si>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</si>
  <si>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</si>
  <si>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</si>
  <si>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</si>
  <si>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</si>
  <si>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</si>
  <si>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</si>
  <si>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</si>
  <si>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</si>
  <si>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</si>
  <si>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</si>
  <si>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</si>
  <si>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</si>
  <si>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</si>
  <si>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</si>
  <si>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</si>
  <si>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</si>
  <si>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</si>
  <si>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</si>
  <si>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</si>
  <si>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</si>
  <si>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</si>
  <si>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</si>
  <si>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</si>
  <si>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</si>
  <si>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</si>
  <si>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</si>
  <si>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</si>
  <si>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</si>
  <si>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</si>
  <si>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</si>
  <si>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</si>
  <si>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</si>
  <si>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</si>
  <si>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</si>
  <si>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</si>
  <si>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</si>
  <si>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</si>
  <si>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</si>
  <si>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</si>
  <si>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</si>
  <si>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</si>
  <si>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</si>
  <si>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</si>
  <si>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</si>
  <si>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</si>
  <si>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</si>
  <si>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</si>
  <si>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</si>
  <si>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</si>
  <si>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</si>
  <si>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</si>
  <si>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</si>
  <si>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</si>
  <si>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</si>
  <si>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</si>
  <si>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</si>
  <si>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</si>
  <si>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</si>
  <si>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</si>
  <si>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</si>
  <si>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</si>
  <si>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</si>
  <si>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</si>
  <si>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</si>
  <si>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</si>
  <si>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</si>
  <si>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</si>
  <si>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</si>
  <si>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</si>
  <si>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</si>
  <si>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</si>
  <si>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</si>
  <si>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</si>
  <si>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</si>
  <si>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</si>
  <si>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</si>
  <si>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</si>
  <si>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</si>
  <si>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</si>
  <si>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</si>
  <si>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</si>
  <si>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</si>
  <si>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</si>
  <si>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</si>
  <si>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</si>
  <si>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</si>
  <si>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</si>
  <si>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</si>
  <si>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</si>
  <si>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</si>
  <si>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</si>
  <si>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</si>
  <si>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</si>
  <si>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</si>
  <si>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</si>
  <si>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</si>
  <si>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</si>
  <si>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</si>
  <si>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</si>
  <si>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</si>
  <si>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</si>
  <si>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</si>
  <si>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</si>
  <si>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</si>
  <si>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</si>
  <si>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</si>
  <si>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</si>
  <si>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</si>
  <si>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</si>
  <si>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</si>
  <si>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</si>
  <si>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</si>
  <si>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</si>
  <si>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</si>
  <si>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</si>
  <si>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</si>
  <si>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</si>
  <si>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</si>
  <si>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</si>
  <si>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</si>
  <si>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</si>
  <si>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</si>
  <si>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</si>
  <si>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</si>
  <si>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</si>
  <si>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</si>
  <si>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</si>
  <si>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</si>
  <si>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</si>
  <si>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</si>
  <si>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</si>
  <si>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</si>
  <si>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</si>
  <si>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</si>
  <si>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</si>
  <si>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</si>
  <si>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</si>
  <si>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</si>
  <si>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</si>
  <si>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</si>
  <si>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</si>
  <si>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</si>
  <si>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</si>
  <si>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</si>
  <si>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</si>
  <si>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</si>
  <si>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</si>
  <si>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</si>
  <si>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</si>
  <si>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</si>
  <si>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</si>
  <si>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</si>
  <si>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</si>
  <si>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</si>
  <si>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</si>
  <si>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</si>
  <si>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</si>
  <si>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</si>
  <si>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</si>
  <si>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</si>
  <si>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</si>
  <si>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</si>
  <si>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</si>
  <si>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</si>
  <si>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</si>
  <si>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</si>
  <si>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</si>
  <si>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</si>
  <si>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</si>
  <si>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</si>
  <si>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</si>
  <si>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</si>
  <si>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</si>
  <si>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</si>
  <si>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</si>
  <si>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</si>
  <si>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</si>
  <si>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</si>
  <si>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</si>
  <si>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</si>
  <si>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</si>
  <si>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</si>
  <si>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</si>
  <si>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</si>
  <si>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</si>
  <si>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</si>
  <si>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</si>
  <si>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</si>
  <si>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</si>
  <si>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</si>
  <si>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</si>
  <si>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</si>
  <si>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</si>
  <si>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</si>
  <si>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</si>
  <si>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</si>
  <si>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</si>
  <si>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</si>
  <si>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</si>
  <si>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</si>
  <si>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</si>
  <si>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</si>
  <si>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</si>
  <si>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</si>
  <si>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</si>
  <si>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</si>
  <si>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</si>
  <si>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</si>
  <si>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</si>
  <si>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</si>
  <si>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</si>
  <si>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</si>
  <si>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</si>
  <si>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</si>
  <si>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</si>
  <si>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</si>
  <si>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</si>
  <si>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</si>
  <si>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</si>
  <si>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</si>
  <si>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</si>
  <si>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</si>
  <si>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</si>
  <si>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</si>
  <si>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</si>
  <si>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</si>
  <si>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</si>
  <si>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</si>
  <si>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</si>
  <si>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</si>
  <si>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</si>
  <si>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</si>
  <si>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</si>
  <si>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</si>
  <si>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</si>
  <si>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</si>
  <si>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</si>
  <si>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</si>
  <si>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</si>
  <si>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</si>
  <si>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</si>
  <si>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</si>
  <si>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</si>
  <si>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</si>
  <si>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</si>
  <si>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</si>
  <si>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</si>
  <si>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</si>
  <si>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</si>
  <si>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</si>
  <si>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</si>
  <si>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</si>
  <si>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</si>
  <si>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</si>
  <si>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</si>
  <si>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</si>
  <si>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</si>
  <si>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</si>
  <si>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</si>
  <si>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</si>
  <si>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</si>
  <si>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</si>
  <si>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</si>
  <si>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</si>
  <si>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</si>
  <si>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</si>
  <si>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</si>
  <si>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</si>
  <si>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</si>
  <si>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</si>
  <si>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</si>
  <si>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</si>
  <si>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</si>
  <si>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</si>
  <si>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</si>
  <si>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</si>
  <si>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</si>
  <si>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</si>
  <si>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</si>
  <si>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</si>
  <si>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</si>
  <si>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</si>
  <si>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</si>
  <si>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</si>
  <si>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</si>
  <si>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</si>
  <si>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</si>
  <si>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</si>
  <si>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</si>
  <si>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</si>
  <si>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</si>
  <si>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</si>
  <si>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</si>
  <si>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</si>
  <si>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</si>
  <si>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</si>
  <si>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</si>
  <si>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</si>
  <si>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</si>
  <si>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</si>
  <si>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</si>
  <si>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</si>
  <si>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</si>
  <si>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</si>
  <si>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</si>
  <si>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</si>
  <si>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</si>
  <si>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</si>
  <si>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</si>
  <si>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</si>
  <si>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</si>
  <si>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</si>
  <si>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</si>
  <si>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</si>
  <si>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</si>
  <si>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</si>
  <si>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</si>
  <si>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</si>
  <si>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</si>
  <si>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</si>
  <si>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</si>
  <si>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</si>
  <si>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</si>
  <si>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</si>
  <si>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</si>
  <si>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</si>
  <si>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</si>
  <si>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</si>
  <si>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</si>
  <si>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</si>
  <si>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</si>
  <si>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</si>
  <si>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</si>
  <si>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</si>
  <si>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</si>
  <si>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</si>
  <si>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</si>
  <si>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</si>
  <si>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</si>
  <si>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</si>
  <si>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</si>
  <si>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</si>
  <si>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</si>
  <si>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</si>
  <si>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</si>
  <si>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</si>
  <si>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</si>
  <si>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</si>
  <si>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</si>
  <si>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</si>
  <si>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</si>
  <si>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</si>
  <si>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</si>
  <si>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</si>
  <si>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</si>
  <si>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</si>
  <si>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</si>
  <si>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</si>
  <si>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</si>
  <si>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</si>
  <si>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</si>
  <si>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</si>
  <si>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</si>
  <si>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</si>
  <si>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</si>
  <si>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</si>
  <si>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</si>
  <si>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</si>
  <si>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</si>
  <si>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</si>
  <si>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</si>
  <si>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</si>
  <si>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</si>
  <si>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</si>
  <si>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</si>
  <si>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</si>
  <si>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</si>
  <si>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</si>
  <si>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</si>
  <si>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</si>
  <si>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</si>
  <si>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</si>
  <si>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</si>
  <si>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</si>
  <si>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</si>
  <si>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</si>
  <si>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</si>
  <si>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</si>
  <si>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</si>
  <si>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</si>
  <si>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</si>
  <si>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</si>
  <si>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</si>
  <si>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</si>
  <si>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</si>
  <si>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</si>
  <si>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</si>
  <si>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</si>
  <si>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</si>
  <si>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</si>
  <si>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</si>
  <si>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</si>
  <si>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</si>
  <si>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</si>
  <si>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</si>
  <si>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</si>
  <si>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</si>
  <si>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</si>
  <si>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</si>
  <si>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</si>
  <si>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</si>
  <si>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</si>
  <si>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</si>
  <si>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</si>
  <si>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</si>
  <si>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</si>
  <si>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</si>
  <si>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</si>
  <si>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</si>
  <si>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</si>
  <si>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</si>
  <si>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</si>
  <si>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</si>
  <si>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</si>
  <si>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</si>
  <si>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</si>
  <si>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</si>
  <si>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</si>
  <si>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</si>
  <si>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</si>
  <si>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</si>
  <si>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</si>
  <si>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</si>
  <si>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</si>
  <si>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</si>
  <si>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</si>
  <si>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</si>
  <si>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</si>
  <si>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</si>
  <si>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</si>
  <si>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</si>
  <si>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</si>
  <si>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</si>
  <si>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</si>
  <si>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</si>
  <si>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</si>
  <si>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</si>
  <si>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</si>
  <si>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</si>
  <si>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</si>
  <si>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</si>
  <si>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</si>
  <si>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</si>
  <si>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</si>
  <si>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</si>
  <si>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</si>
  <si>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</si>
  <si>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</si>
  <si>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</si>
  <si>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</si>
  <si>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</si>
  <si>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</si>
  <si>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</si>
  <si>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</si>
  <si>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</si>
  <si>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</si>
  <si>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</si>
  <si>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</si>
  <si>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</si>
  <si>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</si>
  <si>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</si>
  <si>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</si>
  <si>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</si>
  <si>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</si>
  <si>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</si>
  <si>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</si>
  <si>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</si>
  <si>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</si>
  <si>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</si>
  <si>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</si>
  <si>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</si>
  <si>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</si>
  <si>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</si>
  <si>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</si>
  <si>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</si>
  <si>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</si>
  <si>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</si>
  <si>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</si>
  <si>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</si>
  <si>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</si>
  <si>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</si>
  <si>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</si>
  <si>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</si>
  <si>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</si>
  <si>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</si>
  <si>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</si>
  <si>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</si>
  <si>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</si>
  <si>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</si>
  <si>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</si>
  <si>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</si>
  <si>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</si>
  <si>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</si>
  <si>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</si>
  <si>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</si>
  <si>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</si>
  <si>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</si>
  <si>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</si>
  <si>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</si>
  <si>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</si>
  <si>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</si>
  <si>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</si>
  <si>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</si>
  <si>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</si>
  <si>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</si>
  <si>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</si>
  <si>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</si>
  <si>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</si>
  <si>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</si>
  <si>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</si>
  <si>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</si>
  <si>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</si>
  <si>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</si>
  <si>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</si>
  <si>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</si>
  <si>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</si>
  <si>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</si>
  <si>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</si>
  <si>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</si>
  <si>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</si>
  <si>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</si>
  <si>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</si>
  <si>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</si>
  <si>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</si>
  <si>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</si>
  <si>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</si>
  <si>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</si>
  <si>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</si>
  <si>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</si>
  <si>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</si>
  <si>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</si>
  <si>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</si>
  <si>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</si>
  <si>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</si>
  <si>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</si>
  <si>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</si>
  <si>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</si>
  <si>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</si>
  <si>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</si>
  <si>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</si>
  <si>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</si>
  <si>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</si>
  <si>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</si>
  <si>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</si>
  <si>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</si>
  <si>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</si>
  <si>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</si>
  <si>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</si>
  <si>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</si>
  <si>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</si>
  <si>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</si>
  <si>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</si>
  <si>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</si>
  <si>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</si>
  <si>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</si>
  <si>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</si>
  <si>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</si>
  <si>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</si>
  <si>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</si>
  <si>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</si>
  <si>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</si>
  <si>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</si>
  <si>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</si>
  <si>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</si>
  <si>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</si>
  <si>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</si>
  <si>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</si>
  <si>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</si>
  <si>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</si>
  <si>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</si>
  <si>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</si>
  <si>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</si>
  <si>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</si>
  <si>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</si>
  <si>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</si>
  <si>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</si>
  <si>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</si>
  <si>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</si>
  <si>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</si>
  <si>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</si>
  <si>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</si>
  <si>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</si>
  <si>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</si>
  <si>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</si>
  <si>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</si>
  <si>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</si>
  <si>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</si>
  <si>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</si>
  <si>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</si>
  <si>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</si>
  <si>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</si>
  <si>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</si>
  <si>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</si>
  <si>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</si>
  <si>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</si>
  <si>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</si>
  <si>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</si>
  <si>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</si>
  <si>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</si>
  <si>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</si>
  <si>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</si>
  <si>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</si>
  <si>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</si>
  <si>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</si>
  <si>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</si>
  <si>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</si>
  <si>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</si>
  <si>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</si>
  <si>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</si>
  <si>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</si>
  <si>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</si>
  <si>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</si>
  <si>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</si>
  <si>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</si>
  <si>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</si>
  <si>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</si>
  <si>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</si>
  <si>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</si>
  <si>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</si>
  <si>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</si>
  <si>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</si>
  <si>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</si>
  <si>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</si>
  <si>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</si>
  <si>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</si>
  <si>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</si>
  <si>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</si>
  <si>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</si>
  <si>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</si>
  <si>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</si>
  <si>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</si>
  <si>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</si>
  <si>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</si>
  <si>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</si>
  <si>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</si>
  <si>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</si>
  <si>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</si>
  <si>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</si>
  <si>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</si>
  <si>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</si>
  <si>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</si>
  <si>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</si>
  <si>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</si>
  <si>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</si>
  <si>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</si>
  <si>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</si>
  <si>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</si>
  <si>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</si>
  <si>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</si>
  <si>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</si>
  <si>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</si>
  <si>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</si>
  <si>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</si>
  <si>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</si>
  <si>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</si>
  <si>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</si>
  <si>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</si>
  <si>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</si>
  <si>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</si>
  <si>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</si>
  <si>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</si>
  <si>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</si>
  <si>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</si>
  <si>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</si>
  <si>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</si>
  <si>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</si>
  <si>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</si>
  <si>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</si>
  <si>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</si>
  <si>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</si>
  <si>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</si>
  <si>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</si>
  <si>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</si>
  <si>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</si>
  <si>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</si>
  <si>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</si>
  <si>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</si>
  <si>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</si>
  <si>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</si>
  <si>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</si>
  <si>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</si>
  <si>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</si>
  <si>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</si>
  <si>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</si>
  <si>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</si>
  <si>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</si>
  <si>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</si>
  <si>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</si>
  <si>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</si>
  <si>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</si>
  <si>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</si>
  <si>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</si>
  <si>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</si>
  <si>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</si>
  <si>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</si>
  <si>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</si>
  <si>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</si>
  <si>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</si>
  <si>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</si>
  <si>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</si>
  <si>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</si>
  <si>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</si>
  <si>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</si>
  <si>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</si>
  <si>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</si>
  <si>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</si>
  <si>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</si>
  <si>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</si>
  <si>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</si>
  <si>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</si>
  <si>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</si>
  <si>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</si>
  <si>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</si>
  <si>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</si>
  <si>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</si>
  <si>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</si>
  <si>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</si>
  <si>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</si>
  <si>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</si>
  <si>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</si>
  <si>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</si>
  <si>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</si>
  <si>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</si>
  <si>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</si>
  <si>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</si>
  <si>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</si>
  <si>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</si>
  <si>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</si>
  <si>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</si>
  <si>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</si>
  <si>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</si>
  <si>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</si>
  <si>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</si>
  <si>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</si>
  <si>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</si>
  <si>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</si>
  <si>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</si>
  <si>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</si>
  <si>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</si>
  <si>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</si>
  <si>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</si>
  <si>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</si>
  <si>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</si>
  <si>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</si>
  <si>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</si>
  <si>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</si>
  <si>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</si>
  <si>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</si>
  <si>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</si>
  <si>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</si>
  <si>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</si>
  <si>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</si>
  <si>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</si>
  <si>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</si>
  <si>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</si>
  <si>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</si>
  <si>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</si>
  <si>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</si>
  <si>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</si>
  <si>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</si>
  <si>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</si>
  <si>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</si>
  <si>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</si>
  <si>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</si>
  <si>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</si>
  <si>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</si>
  <si>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</si>
  <si>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</si>
  <si>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</si>
  <si>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</si>
  <si>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</si>
  <si>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</si>
  <si>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</si>
  <si>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</si>
  <si>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</si>
  <si>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</si>
  <si>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</si>
  <si>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</si>
  <si>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</si>
  <si>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</si>
  <si>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</si>
  <si>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</si>
  <si>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</si>
  <si>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</si>
  <si>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</si>
  <si>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</si>
  <si>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</si>
  <si>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</si>
  <si>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</si>
  <si>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</si>
  <si>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</si>
  <si>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</si>
  <si>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</si>
  <si>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</si>
  <si>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</si>
  <si>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</si>
  <si>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</si>
  <si>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</si>
  <si>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</si>
  <si>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</si>
  <si>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</si>
  <si>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</si>
  <si>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</si>
  <si>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</si>
  <si>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</si>
  <si>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</si>
  <si>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</si>
  <si>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</si>
  <si>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</si>
  <si>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</si>
  <si>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</si>
  <si>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</si>
  <si>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</si>
  <si>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</si>
  <si>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</si>
  <si>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</si>
  <si>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</si>
  <si>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</si>
  <si>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</si>
  <si>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</si>
  <si>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</si>
  <si>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</si>
  <si>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</si>
  <si>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</si>
  <si>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</si>
  <si>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</si>
  <si>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</si>
  <si>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</si>
  <si>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</si>
  <si>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</si>
  <si>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</si>
  <si>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</si>
  <si>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</si>
  <si>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</si>
  <si>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</si>
  <si>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</si>
  <si>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</si>
  <si>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</si>
  <si>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</si>
  <si>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</si>
  <si>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</si>
  <si>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</si>
  <si>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</si>
  <si>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</si>
  <si>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</si>
  <si>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</si>
  <si>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</si>
  <si>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</si>
  <si>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</si>
  <si>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</si>
  <si>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</si>
  <si>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</si>
  <si>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</si>
  <si>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</si>
  <si>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</si>
  <si>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</si>
  <si>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</si>
  <si>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</si>
  <si>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</si>
  <si>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</si>
  <si>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</si>
  <si>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</si>
  <si>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</si>
  <si>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</si>
  <si>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</si>
  <si>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</si>
  <si>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</si>
  <si>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</si>
  <si>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</si>
  <si>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</si>
  <si>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</si>
  <si>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</si>
  <si>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</si>
  <si>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</si>
  <si>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</si>
  <si>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</si>
  <si>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</si>
  <si>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</si>
  <si>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</si>
  <si>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</si>
  <si>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</si>
  <si>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</si>
  <si>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</si>
  <si>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</si>
  <si>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</si>
  <si>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</si>
  <si>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</si>
  <si>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</si>
  <si>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</si>
  <si>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</si>
  <si>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</si>
  <si>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</si>
  <si>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</si>
  <si>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</si>
  <si>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</si>
  <si>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</si>
  <si>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</si>
  <si>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</si>
  <si>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</si>
  <si>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</si>
  <si>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</si>
  <si>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</si>
  <si>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</si>
  <si>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</si>
  <si>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</si>
  <si>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</si>
  <si>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</si>
  <si>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</si>
  <si>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</si>
  <si>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</si>
  <si>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</si>
  <si>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</si>
  <si>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</si>
  <si>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</si>
  <si>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</si>
  <si>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</si>
  <si>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</si>
  <si>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</si>
  <si>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</si>
  <si>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</si>
  <si>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</si>
  <si>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</si>
  <si>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</si>
  <si>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</si>
  <si>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</si>
  <si>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</si>
  <si>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</si>
  <si>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</si>
  <si>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</si>
  <si>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</si>
  <si>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</si>
  <si>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</si>
  <si>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</si>
  <si>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</si>
  <si>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</si>
  <si>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</si>
  <si>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</si>
  <si>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</si>
  <si>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</si>
  <si>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</si>
  <si>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</si>
  <si>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</si>
  <si>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</si>
  <si>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</si>
  <si>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</si>
  <si>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</si>
  <si>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</si>
  <si>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</si>
  <si>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</si>
  <si>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</si>
  <si>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</si>
  <si>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</si>
  <si>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</si>
  <si>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</si>
  <si>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</si>
  <si>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</si>
  <si>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</si>
  <si>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</si>
  <si>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</si>
  <si>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</si>
  <si>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</si>
  <si>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</si>
  <si>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</si>
  <si>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</si>
  <si>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</si>
  <si>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</si>
  <si>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</si>
  <si>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</si>
  <si>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</si>
  <si>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</si>
  <si>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</si>
  <si>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</si>
  <si>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</si>
  <si>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</si>
  <si>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</si>
  <si>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</si>
  <si>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</si>
  <si>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</si>
  <si>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</si>
  <si>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</si>
  <si>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</si>
  <si>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</si>
  <si>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</si>
  <si>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</si>
  <si>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</si>
  <si>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</si>
  <si>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</si>
  <si>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</si>
  <si>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</si>
  <si>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</si>
  <si>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</si>
  <si>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</si>
  <si>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</si>
  <si>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</si>
  <si>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</si>
  <si>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</si>
  <si>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</si>
  <si>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</si>
  <si>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</si>
  <si>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</si>
  <si>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</si>
  <si>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</si>
  <si>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</si>
  <si>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</si>
  <si>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</si>
  <si>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</si>
  <si>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</si>
  <si>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</si>
  <si>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</si>
  <si>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</si>
  <si>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</si>
  <si>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</si>
  <si>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</si>
  <si>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</si>
  <si>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</si>
  <si>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</si>
  <si>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</si>
  <si>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</si>
  <si>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</si>
  <si>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</si>
  <si>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</si>
  <si>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</si>
  <si>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</si>
  <si>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</si>
  <si>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</si>
  <si>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</si>
  <si>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</si>
  <si>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</si>
  <si>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</si>
  <si>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</si>
  <si>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</si>
  <si>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</si>
  <si>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</si>
  <si>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</si>
  <si>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</si>
  <si>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</si>
  <si>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</si>
  <si>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</si>
  <si>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</si>
  <si>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</si>
  <si>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</si>
  <si>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</si>
  <si>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</si>
  <si>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</si>
  <si>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</si>
  <si>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</si>
  <si>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</si>
  <si>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</si>
  <si>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</si>
  <si>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</si>
  <si>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</si>
  <si>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</si>
  <si>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</si>
  <si>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</si>
  <si>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</si>
  <si>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</si>
  <si>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</si>
  <si>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</si>
  <si>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</si>
  <si>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</si>
  <si>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</si>
  <si>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</si>
  <si>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</si>
  <si>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</si>
  <si>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</si>
  <si>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</si>
  <si>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</si>
  <si>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</si>
  <si>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</si>
  <si>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</si>
  <si>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</si>
  <si>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</si>
  <si>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</si>
  <si>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</si>
  <si>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</si>
  <si>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</si>
  <si>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</si>
  <si>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</si>
  <si>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</si>
  <si>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</si>
  <si>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</si>
  <si>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</si>
  <si>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</si>
  <si>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</si>
  <si>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</si>
  <si>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</si>
  <si>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</si>
  <si>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</si>
  <si>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</si>
  <si>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</si>
  <si>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</si>
  <si>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</si>
  <si>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</si>
  <si>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</si>
  <si>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</si>
  <si>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</si>
  <si>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</si>
  <si>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</si>
  <si>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</si>
  <si>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</si>
  <si>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</si>
  <si>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</si>
  <si>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</si>
  <si>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</si>
  <si>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</si>
  <si>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</si>
  <si>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</si>
  <si>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</si>
  <si>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</si>
  <si>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</si>
  <si>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</si>
  <si>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</si>
  <si>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</si>
  <si>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</si>
  <si>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</si>
  <si>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</si>
  <si>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</si>
  <si>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</si>
  <si>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</si>
  <si>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</si>
  <si>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</si>
  <si>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</si>
  <si>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</si>
  <si>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</si>
  <si>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</si>
  <si>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</si>
  <si>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</si>
  <si>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</si>
  <si>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</si>
  <si>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</si>
  <si>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</si>
  <si>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</si>
  <si>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</si>
  <si>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</si>
  <si>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</si>
  <si>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</si>
  <si>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</si>
  <si>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</si>
  <si>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</si>
  <si>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</si>
  <si>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</si>
  <si>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</si>
  <si>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</si>
  <si>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</si>
  <si>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</si>
  <si>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</si>
  <si>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</si>
  <si>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</si>
  <si>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</si>
  <si>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</si>
  <si>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</si>
  <si>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</si>
  <si>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</si>
  <si>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</si>
  <si>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</si>
  <si>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</si>
  <si>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</si>
  <si>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</si>
  <si>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</si>
  <si>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</si>
  <si>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</si>
  <si>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</si>
  <si>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</si>
  <si>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</si>
  <si>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</si>
  <si>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</si>
  <si>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</si>
  <si>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</si>
  <si>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</si>
  <si>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</si>
  <si>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</si>
  <si>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</si>
  <si>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</si>
  <si>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</si>
  <si>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</si>
  <si>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</si>
  <si>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</si>
  <si>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</si>
  <si>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</si>
  <si>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</si>
  <si>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</si>
  <si>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</si>
  <si>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</si>
  <si>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</si>
  <si>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</si>
  <si>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</si>
  <si>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</si>
  <si>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</si>
  <si>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</si>
  <si>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</si>
  <si>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</si>
  <si>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</si>
  <si>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</si>
  <si>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</si>
  <si>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</si>
  <si>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</si>
  <si>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</si>
  <si>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</si>
  <si>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</si>
  <si>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</si>
  <si>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</si>
  <si>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</si>
  <si>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</si>
  <si>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</si>
  <si>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</si>
  <si>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</si>
  <si>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</si>
  <si>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</si>
  <si>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</si>
  <si>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</si>
  <si>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</si>
  <si>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</si>
  <si>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</si>
  <si>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</si>
  <si>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</si>
  <si>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</si>
  <si>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</si>
  <si>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</si>
  <si>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</si>
  <si>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</si>
  <si>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</si>
  <si>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</si>
  <si>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</si>
  <si>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</si>
  <si>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</si>
  <si>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</si>
  <si>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</si>
  <si>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</si>
  <si>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</si>
  <si>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</si>
  <si>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</si>
  <si>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</si>
  <si>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</si>
  <si>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</si>
  <si>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</si>
  <si>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</si>
  <si>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</si>
  <si>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</si>
  <si>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</si>
  <si>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</si>
  <si>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</si>
  <si>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</si>
  <si>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</si>
  <si>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</si>
  <si>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</si>
  <si>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</si>
  <si>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</si>
  <si>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</si>
  <si>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</si>
  <si>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</si>
  <si>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</si>
  <si>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</si>
  <si>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</si>
  <si>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</si>
  <si>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</si>
  <si>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</si>
  <si>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</si>
  <si>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</si>
  <si>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</si>
  <si>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</si>
  <si>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</si>
  <si>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</si>
  <si>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</si>
  <si>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</si>
  <si>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</si>
  <si>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</si>
  <si>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</si>
  <si>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</si>
  <si>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</si>
  <si>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</si>
  <si>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</si>
  <si>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</si>
  <si>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</si>
  <si>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</si>
  <si>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</si>
  <si>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</si>
  <si>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</si>
  <si>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</si>
  <si>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</si>
  <si>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</si>
  <si>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</si>
  <si>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</si>
  <si>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</si>
  <si>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</si>
  <si>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</si>
  <si>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</si>
  <si>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</si>
  <si>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</si>
  <si>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</si>
  <si>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</si>
  <si>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</si>
  <si>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</si>
  <si>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</si>
  <si>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</si>
  <si>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</si>
  <si>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</si>
  <si>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</si>
  <si>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</si>
  <si>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</si>
  <si>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</si>
  <si>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</si>
  <si>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</si>
  <si>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</si>
  <si>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</si>
  <si>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</si>
  <si>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</si>
  <si>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</si>
  <si>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</si>
  <si>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</si>
  <si>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</si>
  <si>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</si>
  <si>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</si>
  <si>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</si>
  <si>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</si>
  <si>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</si>
  <si>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</si>
  <si>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</si>
  <si>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</si>
  <si>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</si>
  <si>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</si>
  <si>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</si>
  <si>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</si>
  <si>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</si>
  <si>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</si>
  <si>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</si>
  <si>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</si>
  <si>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</si>
  <si>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</si>
  <si>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</si>
  <si>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</si>
  <si>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</si>
  <si>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</si>
  <si>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</si>
  <si>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</si>
  <si>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</si>
  <si>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</si>
  <si>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</si>
  <si>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</si>
  <si>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</si>
  <si>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</si>
  <si>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</si>
  <si>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</si>
  <si>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</si>
  <si>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</si>
  <si>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</si>
  <si>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</si>
  <si>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</si>
  <si>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</si>
  <si>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</si>
  <si>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</si>
  <si>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</si>
  <si>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</si>
  <si>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</si>
  <si>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</si>
  <si>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</si>
  <si>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</si>
  <si>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</si>
  <si>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</si>
  <si>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</si>
  <si>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</si>
  <si>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</si>
  <si>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</si>
  <si>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</si>
  <si>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</si>
  <si>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</si>
  <si>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</si>
  <si>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</si>
  <si>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</si>
  <si>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</si>
  <si>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</si>
  <si>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</si>
  <si>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</si>
  <si>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</si>
  <si>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</si>
  <si>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</si>
  <si>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</si>
  <si>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</si>
  <si>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</si>
  <si>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</si>
  <si>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</si>
  <si>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</si>
  <si>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</si>
  <si>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</si>
  <si>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</si>
  <si>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</si>
  <si>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</si>
  <si>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</si>
  <si>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</si>
  <si>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</si>
  <si>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</si>
  <si>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</si>
  <si>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</si>
  <si>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</si>
  <si>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</si>
  <si>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</si>
  <si>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</si>
  <si>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</si>
  <si>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</si>
  <si>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</si>
  <si>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</si>
  <si>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</si>
  <si>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</si>
  <si>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</si>
  <si>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</si>
  <si>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</si>
  <si>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</si>
  <si>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</si>
  <si>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</si>
  <si>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</si>
  <si>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</si>
  <si>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</si>
  <si>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</si>
  <si>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</si>
  <si>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</si>
  <si>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</si>
  <si>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</si>
  <si>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</si>
  <si>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</si>
  <si>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</si>
  <si>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</si>
  <si>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</si>
  <si>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</si>
  <si>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</si>
  <si>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</si>
  <si>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</si>
  <si>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</si>
  <si>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</si>
  <si>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</si>
  <si>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</si>
  <si>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</si>
  <si>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</si>
  <si>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</si>
  <si>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</si>
  <si>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</si>
  <si>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</si>
  <si>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</si>
  <si>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</si>
  <si>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</si>
  <si>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</si>
  <si>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</si>
  <si>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</si>
  <si>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</si>
  <si>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</si>
  <si>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</si>
  <si>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</si>
  <si>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</si>
  <si>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</si>
  <si>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</si>
  <si>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</si>
  <si>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</si>
  <si>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</si>
  <si>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</si>
  <si>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</si>
  <si>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</si>
  <si>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</si>
  <si>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</si>
  <si>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</si>
  <si>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</si>
  <si>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</si>
  <si>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</si>
  <si>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</si>
  <si>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</si>
  <si>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</si>
  <si>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</si>
  <si>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</si>
  <si>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</si>
  <si>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</si>
  <si>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</si>
  <si>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</si>
  <si>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</si>
  <si>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</si>
  <si>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</si>
  <si>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</si>
  <si>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</si>
  <si>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</si>
  <si>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</si>
  <si>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</si>
  <si>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</si>
  <si>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</si>
  <si>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</si>
  <si>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</si>
  <si>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</si>
  <si>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</si>
  <si>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</si>
  <si>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</si>
  <si>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</si>
  <si>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</si>
  <si>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</si>
  <si>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</si>
  <si>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</si>
  <si>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</si>
  <si>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</si>
  <si>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</si>
  <si>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</si>
  <si>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</si>
  <si>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</si>
  <si>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</si>
  <si>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</si>
  <si>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</si>
  <si>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</si>
  <si>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</si>
  <si>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</si>
  <si>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</si>
  <si>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</si>
  <si>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</si>
  <si>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</si>
  <si>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</si>
  <si>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</si>
  <si>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</si>
  <si>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</si>
  <si>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</si>
  <si>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</si>
  <si>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</si>
  <si>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</si>
  <si>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</si>
  <si>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</si>
  <si>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</si>
  <si>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</si>
  <si>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</si>
  <si>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</si>
  <si>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</si>
  <si>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</si>
  <si>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</si>
  <si>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</si>
  <si>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</si>
  <si>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</si>
  <si>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</si>
  <si>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</si>
  <si>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</si>
  <si>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</si>
  <si>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</si>
  <si>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</si>
  <si>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</si>
  <si>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</si>
  <si>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</si>
  <si>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</si>
  <si>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</si>
  <si>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</si>
  <si>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</si>
  <si>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</si>
  <si>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</si>
  <si>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</si>
  <si>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</si>
  <si>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</si>
  <si>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</si>
  <si>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</si>
  <si>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</si>
  <si>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</si>
  <si>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</si>
  <si>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</si>
  <si>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</si>
  <si>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</si>
  <si>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</si>
  <si>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</si>
  <si>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</si>
  <si>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</si>
  <si>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</si>
  <si>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</si>
  <si>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</si>
  <si>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</si>
  <si>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</si>
  <si>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</si>
  <si>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</si>
  <si>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</si>
  <si>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</si>
  <si>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</si>
  <si>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</si>
  <si>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</si>
  <si>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</si>
  <si>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</si>
  <si>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</si>
  <si>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</si>
  <si>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</si>
  <si>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</si>
  <si>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</si>
  <si>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</si>
  <si>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</si>
  <si>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</si>
  <si>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</si>
  <si>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</si>
  <si>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</si>
  <si>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</si>
  <si>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</si>
  <si>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</si>
  <si>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</si>
  <si>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</si>
  <si>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</si>
  <si>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</si>
  <si>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</si>
  <si>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</si>
  <si>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</si>
  <si>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</si>
  <si>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</si>
  <si>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</si>
  <si>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</si>
  <si>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</si>
  <si>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</si>
  <si>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</si>
  <si>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</si>
  <si>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</si>
  <si>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</si>
  <si>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</si>
  <si>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</si>
  <si>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</si>
  <si>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</si>
  <si>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</si>
  <si>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</si>
  <si>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</si>
  <si>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</si>
  <si>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</si>
  <si>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</si>
  <si>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</si>
  <si>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</si>
  <si>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</si>
  <si>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</si>
  <si>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</si>
  <si>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</si>
  <si>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</si>
  <si>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</si>
  <si>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</si>
  <si>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</si>
  <si>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</si>
  <si>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</si>
  <si>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</si>
  <si>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</si>
  <si>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</si>
  <si>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</si>
  <si>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</si>
  <si>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</si>
  <si>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</si>
  <si>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</si>
  <si>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</si>
  <si>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</si>
  <si>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</si>
  <si>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</si>
  <si>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</si>
  <si>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</si>
  <si>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</si>
  <si>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</si>
  <si>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</si>
  <si>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</si>
  <si>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</si>
  <si>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</si>
  <si>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</si>
  <si>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</si>
  <si>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</si>
  <si>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</si>
  <si>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</si>
  <si>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</si>
  <si>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</si>
  <si>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</si>
  <si>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</si>
  <si>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</si>
  <si>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</si>
  <si>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</si>
  <si>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</si>
  <si>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</si>
  <si>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</si>
  <si>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</si>
  <si>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</si>
  <si>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</si>
  <si>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</si>
  <si>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</si>
  <si>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</si>
  <si>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</si>
  <si>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</si>
  <si>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</si>
  <si>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</si>
  <si>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</si>
  <si>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</si>
  <si>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</si>
  <si>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</si>
  <si>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</si>
  <si>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</si>
  <si>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</si>
  <si>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</si>
  <si>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</si>
  <si>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</si>
  <si>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</si>
  <si>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</si>
  <si>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</si>
  <si>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</si>
  <si>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</si>
  <si>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</si>
  <si>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</si>
  <si>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</si>
  <si>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</si>
  <si>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</si>
  <si>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</si>
  <si>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</si>
  <si>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</si>
  <si>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</si>
  <si>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</si>
  <si>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</si>
  <si>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</si>
  <si>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</si>
  <si>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</si>
  <si>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</si>
  <si>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</si>
  <si>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</si>
  <si>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</si>
  <si>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</si>
  <si>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</si>
  <si>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</si>
  <si>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</si>
  <si>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</si>
  <si>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</si>
  <si>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</si>
  <si>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</si>
  <si>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</si>
  <si>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</si>
  <si>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</si>
  <si>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</si>
  <si>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</si>
  <si>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</si>
  <si>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</si>
  <si>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</si>
  <si>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</si>
  <si>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</si>
  <si>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</si>
  <si>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</si>
  <si>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</si>
  <si>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</si>
  <si>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</si>
  <si>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</si>
  <si>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</si>
  <si>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</si>
  <si>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</si>
  <si>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</si>
  <si>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</si>
  <si>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</si>
  <si>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</si>
  <si>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</si>
  <si>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</si>
  <si>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</si>
  <si>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</si>
  <si>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</si>
  <si>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</si>
  <si>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</si>
  <si>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</si>
  <si>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</si>
  <si>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</si>
  <si>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</si>
  <si>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</si>
  <si>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</si>
  <si>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</si>
  <si>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</si>
  <si>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</si>
  <si>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</si>
  <si>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</si>
  <si>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</si>
  <si>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</si>
  <si>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</si>
  <si>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</si>
  <si>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</si>
  <si>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</si>
  <si>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</si>
  <si>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</si>
  <si>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</si>
  <si>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</si>
  <si>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</si>
  <si>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</si>
  <si>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</si>
  <si>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</si>
  <si>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</si>
  <si>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</si>
  <si>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</si>
  <si>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</si>
  <si>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</si>
  <si>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</si>
  <si>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</si>
  <si>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</si>
  <si>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</si>
  <si>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</si>
  <si>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</si>
  <si>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</si>
  <si>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</si>
  <si>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</si>
  <si>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</si>
  <si>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</si>
  <si>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</si>
  <si>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</si>
  <si>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</si>
  <si>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</si>
  <si>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</si>
  <si>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</si>
  <si>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</si>
  <si>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</si>
  <si>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</si>
  <si>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</si>
  <si>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</si>
  <si>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</si>
  <si>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</si>
  <si>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</si>
  <si>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</si>
  <si>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</si>
  <si>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</si>
  <si>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</si>
  <si>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</si>
  <si>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</si>
  <si>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</si>
  <si>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</si>
  <si>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</si>
  <si>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</si>
  <si>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</si>
  <si>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</si>
  <si>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</si>
  <si>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</si>
  <si>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</si>
  <si>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</si>
  <si>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</si>
  <si>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</si>
  <si>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</si>
  <si>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</si>
  <si>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</si>
  <si>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</si>
  <si>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</si>
  <si>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</si>
  <si>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</si>
  <si>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</si>
  <si>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</si>
  <si>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</si>
  <si>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</si>
  <si>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</si>
  <si>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</si>
  <si>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</si>
  <si>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</si>
  <si>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</si>
  <si>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</si>
  <si>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</si>
  <si>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</si>
  <si>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</si>
  <si>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</si>
  <si>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</si>
  <si>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</si>
  <si>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</si>
  <si>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</si>
  <si>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</si>
  <si>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</si>
  <si>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</si>
  <si>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</si>
  <si>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</si>
  <si>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</si>
  <si>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</si>
  <si>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</si>
  <si>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</si>
  <si>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</si>
  <si>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</si>
  <si>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</si>
  <si>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</si>
  <si>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</si>
  <si>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</si>
  <si>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</si>
  <si>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</si>
  <si>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</si>
  <si>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</si>
  <si>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</si>
  <si>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</si>
  <si>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</si>
  <si>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</si>
  <si>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</si>
  <si>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</si>
  <si>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</si>
  <si>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</si>
  <si>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</si>
  <si>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</si>
  <si>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</si>
  <si>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</si>
  <si>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</si>
  <si>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</si>
  <si>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</si>
  <si>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</si>
  <si>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</si>
  <si>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</si>
  <si>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</si>
  <si>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</si>
  <si>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</si>
  <si>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</si>
  <si>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</si>
  <si>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</si>
  <si>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</si>
  <si>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</si>
  <si>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</si>
  <si>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</si>
  <si>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</si>
  <si>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</si>
  <si>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</si>
  <si>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</si>
  <si>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</si>
  <si>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</si>
  <si>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</si>
  <si>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</si>
  <si>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</si>
  <si>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</si>
  <si>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</si>
  <si>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</si>
  <si>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</si>
  <si>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</si>
  <si>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</si>
  <si>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</si>
  <si>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</si>
  <si>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</si>
  <si>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</si>
  <si>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</si>
  <si>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</si>
  <si>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</si>
  <si>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</si>
  <si>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</si>
  <si>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</si>
  <si>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</si>
  <si>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</si>
  <si>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</si>
  <si>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</si>
  <si>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</si>
  <si>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</si>
  <si>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</si>
  <si>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</si>
  <si>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</si>
  <si>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</si>
  <si>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</si>
  <si>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</si>
  <si>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</si>
  <si>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</si>
  <si>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</si>
  <si>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</si>
  <si>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</si>
  <si>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</si>
  <si>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</si>
  <si>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</si>
  <si>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</si>
  <si>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</si>
  <si>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</si>
  <si>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</si>
  <si>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</si>
  <si>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</si>
  <si>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</si>
  <si>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</si>
  <si>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</si>
  <si>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</si>
  <si>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</si>
  <si>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</si>
  <si>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</si>
  <si>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</si>
  <si>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</si>
  <si>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</si>
  <si>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</si>
  <si>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</si>
  <si>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</si>
  <si>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</si>
  <si>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</si>
  <si>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</si>
  <si>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</si>
  <si>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</si>
  <si>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</si>
  <si>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</si>
  <si>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</si>
  <si>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</si>
  <si>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</si>
  <si>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</si>
  <si>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</si>
  <si>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</si>
  <si>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</si>
  <si>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</si>
  <si>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</si>
  <si>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</si>
  <si>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</si>
  <si>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</si>
  <si>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</si>
  <si>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</si>
  <si>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</si>
  <si>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</si>
  <si>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</si>
  <si>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</si>
  <si>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</si>
  <si>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</si>
  <si>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</si>
  <si>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</si>
  <si>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</si>
  <si>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</si>
  <si>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</si>
  <si>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</si>
  <si>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</si>
  <si>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</si>
  <si>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</si>
  <si>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</si>
  <si>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</si>
  <si>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</si>
  <si>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</si>
  <si>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</si>
  <si>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</si>
  <si>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</si>
  <si>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</si>
  <si>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</si>
  <si>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</si>
  <si>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</si>
  <si>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</si>
  <si>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</si>
  <si>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</si>
  <si>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</si>
  <si>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</si>
  <si>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</si>
  <si>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</si>
  <si>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</si>
  <si>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</si>
  <si>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</si>
  <si>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</si>
  <si>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</si>
  <si>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</si>
  <si>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</si>
  <si>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</si>
  <si>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</si>
  <si>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</si>
  <si>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</si>
  <si>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</si>
  <si>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</si>
  <si>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</si>
  <si>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</si>
  <si>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</si>
  <si>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</si>
  <si>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</si>
  <si>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</si>
  <si>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</si>
  <si>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</si>
  <si>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</si>
  <si>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</si>
  <si>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</si>
  <si>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</si>
  <si>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</si>
  <si>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</si>
  <si>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</si>
  <si>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</si>
  <si>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</si>
  <si>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</si>
  <si>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</si>
  <si>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</si>
  <si>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</si>
  <si>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</si>
  <si>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</si>
  <si>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</si>
  <si>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</si>
  <si>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</si>
  <si>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</si>
  <si>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</si>
  <si>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</si>
  <si>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</si>
  <si>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</si>
  <si>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</si>
  <si>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</si>
  <si>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</si>
  <si>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</si>
  <si>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</si>
  <si>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</si>
  <si>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</si>
  <si>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</si>
  <si>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</si>
  <si>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</si>
  <si>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</si>
  <si>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</si>
  <si>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</si>
  <si>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</si>
  <si>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</si>
  <si>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</si>
  <si>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</si>
  <si>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</si>
  <si>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</si>
  <si>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</si>
  <si>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</si>
  <si>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</si>
  <si>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</si>
  <si>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</si>
  <si>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</si>
  <si>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</si>
  <si>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</si>
  <si>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</si>
  <si>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</si>
  <si>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</si>
  <si>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</si>
  <si>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</si>
  <si>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</si>
  <si>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</si>
  <si>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</si>
  <si>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</si>
  <si>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</si>
  <si>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</si>
  <si>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</si>
  <si>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</si>
  <si>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</si>
  <si>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</si>
  <si>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</si>
  <si>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</si>
  <si>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</si>
  <si>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</si>
  <si>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</si>
  <si>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</si>
  <si>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</si>
  <si>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</si>
  <si>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</si>
  <si>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</si>
  <si>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</si>
  <si>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</si>
  <si>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</si>
  <si>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</si>
  <si>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</si>
  <si>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</si>
  <si>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</si>
  <si>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</si>
  <si>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</si>
  <si>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</si>
  <si>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</si>
  <si>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</si>
  <si>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</si>
  <si>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</si>
  <si>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</si>
  <si>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</si>
  <si>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</si>
  <si>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</si>
  <si>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</si>
  <si>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</si>
  <si>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</si>
  <si>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</si>
  <si>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</si>
  <si>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</si>
  <si>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</si>
  <si>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</si>
  <si>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</si>
  <si>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</si>
  <si>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</si>
  <si>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</si>
  <si>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</si>
  <si>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</si>
  <si>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</si>
  <si>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</si>
  <si>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</si>
  <si>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</si>
  <si>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</si>
  <si>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</si>
  <si>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</si>
  <si>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</si>
  <si>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</si>
  <si>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</si>
  <si>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</si>
  <si>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</si>
  <si>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</si>
  <si>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</si>
  <si>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</si>
  <si>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</si>
  <si>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</si>
  <si>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</si>
  <si>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</si>
  <si>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</si>
  <si>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</si>
  <si>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</si>
  <si>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</si>
  <si>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</si>
  <si>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</si>
  <si>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</si>
  <si>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</si>
  <si>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</si>
  <si>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</si>
  <si>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</si>
  <si>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</si>
  <si>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</si>
  <si>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</si>
  <si>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</si>
  <si>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</si>
  <si>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</si>
  <si>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</si>
  <si>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</si>
  <si>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</si>
  <si>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</si>
  <si>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</si>
  <si>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</si>
  <si>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</si>
  <si>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</si>
  <si>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</si>
  <si>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</si>
  <si>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</si>
  <si>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</si>
  <si>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</si>
  <si>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</si>
  <si>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</si>
  <si>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</si>
  <si>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</si>
  <si>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</si>
  <si>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</si>
  <si>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</si>
  <si>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</si>
  <si>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</si>
  <si>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</si>
  <si>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</si>
  <si>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</si>
  <si>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</si>
  <si>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</si>
  <si>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</si>
  <si>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</si>
  <si>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</si>
  <si>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</si>
  <si>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</si>
  <si>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</si>
  <si>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</si>
  <si>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</si>
  <si>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</si>
  <si>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</si>
  <si>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</si>
  <si>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</si>
  <si>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</si>
  <si>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</si>
  <si>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</si>
  <si>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</si>
  <si>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</si>
  <si>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</si>
  <si>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</si>
  <si>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</si>
  <si>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</si>
  <si>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</si>
  <si>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</si>
  <si>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</si>
  <si>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</si>
  <si>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</si>
  <si>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</si>
  <si>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</si>
  <si>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</si>
  <si>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</si>
  <si>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</si>
  <si>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</si>
  <si>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</si>
  <si>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</si>
  <si>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</si>
  <si>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</si>
  <si>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</si>
  <si>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</si>
  <si>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</si>
  <si>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</si>
  <si>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</si>
  <si>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</si>
  <si>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</si>
  <si>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</si>
  <si>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</si>
  <si>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</si>
  <si>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</si>
  <si>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</si>
  <si>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</si>
  <si>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</si>
  <si>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</si>
  <si>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</si>
  <si>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</si>
  <si>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</si>
  <si>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</si>
  <si>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</si>
  <si>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</si>
  <si>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</si>
  <si>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</si>
  <si>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</si>
  <si>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</si>
  <si>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</si>
  <si>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</si>
  <si>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</si>
  <si>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</si>
  <si>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</si>
  <si>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</si>
  <si>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</si>
  <si>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</si>
  <si>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</si>
  <si>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</si>
  <si>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</si>
  <si>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</si>
  <si>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</si>
  <si>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</si>
  <si>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</si>
  <si>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</si>
  <si>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</si>
  <si>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</si>
  <si>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</si>
  <si>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</si>
  <si>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</si>
  <si>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</si>
  <si>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</si>
  <si>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</si>
  <si>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</si>
  <si>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</si>
  <si>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</si>
  <si>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</si>
  <si>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</si>
  <si>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</si>
  <si>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</si>
  <si>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</si>
  <si>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</si>
  <si>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</si>
  <si>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</si>
  <si>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</si>
  <si>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</si>
  <si>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</si>
  <si>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</si>
  <si>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</si>
  <si>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</si>
  <si>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</si>
  <si>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</si>
  <si>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</si>
  <si>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</si>
  <si>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</si>
  <si>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</si>
  <si>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</si>
  <si>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</si>
  <si>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</si>
  <si>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</si>
  <si>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</si>
  <si>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</si>
  <si>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</si>
  <si>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</si>
  <si>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</si>
  <si>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</si>
  <si>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</si>
  <si>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</si>
  <si>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</si>
  <si>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</si>
  <si>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</si>
  <si>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</si>
  <si>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</si>
  <si>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</si>
  <si>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</si>
  <si>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</si>
  <si>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</si>
  <si>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</si>
  <si>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</si>
  <si>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</si>
  <si>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</si>
  <si>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</si>
  <si>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</si>
  <si>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</si>
  <si>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</si>
  <si>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</si>
  <si>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</si>
  <si>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</si>
  <si>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</si>
  <si>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</si>
  <si>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</si>
  <si>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</si>
  <si>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</si>
  <si>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</si>
  <si>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</si>
  <si>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</si>
  <si>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</si>
  <si>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</si>
  <si>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</si>
  <si>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</si>
  <si>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</si>
  <si>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</si>
  <si>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</si>
  <si>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</si>
  <si>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</si>
  <si>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</si>
  <si>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</si>
  <si>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</si>
  <si>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</si>
  <si>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</si>
  <si>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</si>
  <si>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</si>
  <si>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</si>
  <si>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</si>
  <si>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</si>
  <si>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</si>
  <si>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</si>
  <si>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</si>
  <si>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</si>
  <si>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</si>
  <si>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</si>
  <si>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</si>
  <si>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</si>
  <si>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</si>
  <si>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</si>
  <si>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</si>
  <si>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</si>
  <si>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</si>
  <si>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</si>
  <si>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</si>
  <si>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</si>
  <si>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</si>
  <si>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</si>
  <si>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</si>
  <si>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</si>
  <si>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</si>
  <si>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</si>
  <si>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</si>
  <si>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</si>
  <si>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</si>
  <si>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</si>
  <si>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</si>
  <si>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</si>
  <si>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</si>
  <si>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</si>
  <si>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</si>
  <si>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</si>
  <si>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</si>
  <si>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</si>
  <si>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</si>
  <si>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</si>
  <si>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</si>
  <si>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</si>
  <si>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</si>
  <si>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</si>
  <si>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</si>
  <si>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</si>
  <si>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</si>
  <si>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</si>
  <si>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</si>
  <si>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</si>
  <si>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</si>
  <si>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</si>
  <si>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</si>
  <si>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</si>
  <si>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</si>
  <si>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</si>
  <si>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</si>
  <si>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</si>
  <si>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</si>
  <si>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</si>
  <si>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</si>
  <si>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</si>
  <si>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</si>
  <si>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</si>
  <si>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</si>
  <si>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</si>
  <si>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</si>
  <si>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</si>
  <si>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</si>
  <si>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</si>
  <si>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</si>
  <si>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</si>
  <si>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</si>
  <si>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</si>
  <si>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</si>
  <si>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</si>
  <si>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</si>
  <si>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</si>
  <si>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</si>
  <si>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</si>
  <si>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</si>
  <si>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</si>
  <si>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</si>
  <si>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</si>
  <si>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</si>
  <si>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</si>
  <si>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</si>
  <si>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</si>
  <si>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</si>
  <si>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</si>
  <si>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</si>
  <si>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</si>
  <si>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</si>
  <si>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</si>
  <si>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</si>
  <si>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</si>
  <si>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</si>
  <si>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</si>
  <si>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</si>
  <si>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</si>
  <si>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</si>
  <si>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</si>
  <si>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</si>
  <si>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</si>
  <si>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</si>
  <si>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</si>
  <si>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</si>
  <si>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</si>
  <si>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</si>
  <si>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</si>
  <si>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</si>
  <si>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</si>
  <si>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</si>
  <si>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</si>
  <si>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</si>
  <si>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</si>
  <si>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</si>
  <si>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</si>
  <si>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</si>
  <si>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</si>
  <si>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</si>
  <si>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</si>
  <si>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</si>
  <si>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</si>
  <si>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</si>
  <si>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</si>
  <si>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</si>
  <si>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</si>
  <si>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</si>
  <si>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</si>
  <si>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</si>
  <si>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</si>
  <si>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</si>
  <si>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</si>
  <si>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</si>
  <si>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</si>
  <si>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</si>
  <si>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</si>
  <si>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</si>
  <si>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</si>
  <si>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</si>
  <si>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</si>
  <si>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</si>
  <si>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</si>
  <si>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</si>
  <si>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</si>
  <si>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</si>
  <si>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</si>
  <si>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</si>
  <si>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</si>
  <si>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</si>
  <si>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</si>
  <si>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</si>
  <si>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</si>
  <si>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</si>
  <si>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</si>
  <si>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</si>
  <si>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</si>
  <si>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</si>
  <si>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</si>
  <si>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</si>
  <si>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</si>
  <si>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</si>
  <si>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</si>
  <si>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</si>
  <si>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</si>
  <si>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</si>
  <si>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</si>
  <si>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</si>
  <si>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</si>
  <si>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</si>
  <si>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</si>
  <si>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</si>
  <si>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</si>
  <si>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</si>
  <si>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</si>
  <si>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</si>
  <si>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</si>
  <si>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</si>
  <si>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</si>
  <si>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</si>
  <si>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</si>
  <si>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</si>
  <si>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</si>
  <si>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</si>
  <si>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</si>
  <si>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</si>
  <si>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</si>
  <si>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</si>
  <si>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</si>
  <si>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</si>
  <si>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</si>
  <si>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</si>
  <si>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</si>
  <si>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</si>
  <si>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</si>
  <si>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</si>
  <si>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</si>
  <si>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</si>
  <si>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</si>
  <si>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</si>
  <si>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</si>
  <si>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</si>
  <si>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</si>
  <si>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</si>
  <si>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</si>
  <si>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</si>
  <si>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</si>
  <si>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</si>
  <si>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</si>
  <si>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</si>
  <si>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</si>
  <si>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</si>
  <si>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</si>
  <si>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</si>
  <si>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</si>
  <si>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</si>
  <si>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</si>
  <si>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</si>
  <si>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</si>
  <si>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</si>
  <si>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</si>
  <si>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</si>
  <si>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</si>
  <si>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</si>
  <si>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</si>
  <si>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</si>
  <si>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</si>
  <si>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</si>
  <si>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</si>
  <si>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</si>
  <si>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</si>
  <si>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</si>
  <si>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</si>
  <si>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</si>
  <si>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</si>
  <si>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</si>
  <si>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</si>
  <si>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</si>
  <si>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</si>
  <si>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</si>
  <si>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</si>
  <si>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</si>
  <si>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</si>
  <si>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</si>
  <si>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</si>
  <si>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</si>
  <si>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</si>
  <si>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</si>
  <si>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</si>
  <si>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</si>
  <si>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</si>
  <si>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</si>
  <si>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</si>
  <si>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</si>
  <si>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</si>
  <si>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</si>
  <si>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</si>
  <si>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</si>
  <si>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</si>
  <si>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</si>
  <si>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</si>
  <si>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</si>
  <si>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</si>
  <si>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</si>
  <si>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</si>
  <si>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</si>
  <si>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</si>
  <si>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</si>
  <si>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</si>
  <si>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</si>
  <si>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</si>
  <si>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</si>
  <si>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</si>
  <si>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</si>
  <si>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</si>
  <si>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</si>
  <si>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</si>
  <si>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</si>
  <si>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</si>
  <si>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</si>
  <si>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</si>
  <si>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</si>
  <si>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</si>
  <si>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</si>
  <si>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</si>
  <si>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</si>
  <si>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</si>
  <si>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</si>
  <si>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</si>
  <si>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</si>
  <si>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</si>
  <si>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</si>
  <si>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</si>
  <si>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</si>
  <si>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</si>
  <si>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</si>
  <si>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</si>
  <si>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</si>
  <si>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</si>
  <si>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</si>
  <si>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</si>
  <si>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</si>
  <si>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</si>
  <si>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</si>
  <si>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</si>
  <si>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</si>
  <si>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</si>
  <si>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</si>
  <si>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</si>
  <si>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</si>
  <si>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</si>
  <si>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</si>
  <si>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</si>
  <si>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</si>
  <si>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</si>
  <si>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</si>
  <si>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</si>
  <si>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</si>
  <si>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</si>
  <si>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</si>
  <si>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</si>
  <si>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</si>
  <si>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</si>
  <si>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</si>
  <si>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</si>
  <si>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</si>
  <si>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</si>
  <si>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</si>
  <si>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</si>
  <si>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</si>
  <si>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</si>
  <si>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</si>
  <si>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</si>
  <si>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</si>
  <si>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</si>
  <si>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</si>
  <si>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</si>
  <si>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</si>
  <si>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</si>
  <si>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</si>
  <si>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</si>
  <si>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</si>
  <si>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</si>
  <si>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</si>
  <si>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</si>
  <si>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</si>
  <si>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</si>
  <si>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</si>
  <si>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</si>
  <si>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</si>
  <si>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</si>
  <si>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</si>
  <si>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</si>
  <si>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</si>
  <si>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</si>
  <si>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</si>
  <si>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</si>
  <si>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</si>
  <si>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</si>
  <si>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</si>
  <si>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</si>
  <si>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</si>
  <si>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</si>
  <si>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</si>
  <si>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</si>
  <si>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</si>
  <si>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</si>
  <si>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</si>
  <si>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</si>
  <si>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</si>
  <si>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</si>
  <si>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</si>
  <si>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</si>
  <si>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</si>
  <si>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</si>
  <si>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</si>
  <si>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</si>
  <si>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</si>
  <si>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</si>
  <si>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</si>
  <si>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</si>
  <si>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</si>
  <si>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</si>
  <si>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</si>
  <si>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</si>
  <si>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</si>
  <si>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</si>
  <si>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</si>
  <si>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</si>
  <si>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</si>
  <si>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</si>
  <si>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</si>
  <si>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</si>
  <si>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</si>
  <si>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</si>
  <si>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</si>
  <si>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</si>
  <si>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</si>
  <si>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</si>
  <si>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</si>
  <si>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</si>
  <si>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</si>
  <si>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</si>
  <si>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</si>
  <si>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</si>
  <si>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</si>
  <si>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</si>
  <si>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</si>
  <si>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</si>
  <si>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</si>
  <si>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</si>
  <si>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</si>
  <si>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</si>
  <si>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</si>
  <si>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</si>
  <si>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</si>
  <si>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</si>
  <si>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</si>
  <si>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</si>
  <si>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</si>
  <si>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</si>
  <si>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</si>
  <si>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</si>
  <si>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</si>
  <si>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</si>
  <si>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</si>
  <si>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</si>
  <si>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</si>
  <si>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</si>
  <si>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</si>
  <si>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</si>
  <si>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</si>
  <si>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</si>
  <si>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</si>
  <si>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</si>
  <si>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</si>
  <si>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</si>
  <si>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</si>
  <si>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</si>
  <si>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</si>
  <si>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</si>
  <si>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</si>
  <si>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</si>
  <si>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</si>
  <si>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</si>
  <si>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</si>
  <si>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</si>
  <si>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</si>
  <si>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</si>
  <si>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</si>
  <si>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</si>
  <si>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</si>
  <si>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</si>
  <si>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</si>
  <si>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</si>
  <si>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</si>
  <si>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</si>
  <si>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</si>
  <si>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</si>
  <si>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</si>
  <si>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</si>
  <si>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</si>
  <si>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</si>
  <si>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</si>
  <si>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</si>
  <si>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</si>
  <si>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</si>
  <si>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</si>
  <si>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</si>
  <si>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</si>
  <si>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</si>
  <si>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</si>
  <si>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</si>
  <si>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</si>
  <si>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</si>
  <si>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</si>
  <si>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</si>
  <si>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</si>
  <si>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</si>
  <si>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</si>
  <si>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</si>
  <si>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</si>
  <si>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</si>
  <si>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</si>
  <si>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</si>
  <si>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</si>
  <si>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</si>
  <si>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</si>
  <si>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</si>
  <si>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</si>
  <si>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</si>
  <si>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</si>
  <si>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</si>
  <si>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</si>
  <si>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</si>
  <si>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</si>
  <si>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</si>
  <si>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</si>
  <si>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</si>
  <si>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</si>
  <si>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</si>
  <si>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</si>
  <si>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</si>
  <si>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</si>
  <si>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</si>
  <si>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</si>
  <si>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</si>
  <si>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</si>
  <si>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</si>
  <si>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</si>
  <si>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</si>
  <si>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</si>
  <si>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</si>
  <si>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</si>
  <si>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</si>
  <si>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</si>
  <si>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</si>
  <si>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</si>
  <si>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</si>
  <si>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</si>
  <si>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</si>
  <si>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</si>
  <si>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</si>
  <si>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</si>
  <si>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</si>
  <si>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</si>
  <si>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</si>
  <si>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</si>
  <si>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</si>
  <si>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</si>
  <si>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</si>
  <si>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</si>
  <si>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</si>
  <si>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</si>
  <si>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</si>
  <si>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</si>
  <si>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</si>
  <si>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</si>
  <si>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</si>
  <si>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</si>
  <si>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</si>
  <si>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</si>
  <si>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</si>
  <si>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</si>
  <si>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</si>
  <si>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</si>
  <si>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</si>
  <si>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</si>
  <si>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</si>
  <si>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</si>
  <si>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</si>
  <si>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</si>
  <si>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</si>
  <si>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</si>
  <si>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</si>
  <si>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</si>
  <si>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</si>
  <si>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</si>
  <si>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</si>
  <si>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</si>
  <si>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</si>
  <si>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</si>
  <si>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</si>
  <si>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</si>
  <si>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</si>
  <si>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</si>
  <si>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</si>
  <si>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</si>
  <si>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</si>
  <si>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</si>
  <si>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</si>
  <si>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</si>
  <si>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</si>
  <si>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</si>
  <si>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</si>
  <si>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</si>
  <si>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</si>
  <si>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</si>
  <si>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</si>
  <si>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</si>
  <si>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</si>
  <si>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</si>
  <si>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</si>
  <si>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</si>
  <si>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</si>
  <si>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</si>
  <si>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</si>
  <si>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</si>
  <si>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</si>
  <si>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</si>
  <si>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</si>
  <si>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</si>
  <si>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</si>
  <si>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</si>
  <si>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</si>
  <si>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</si>
  <si>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</si>
  <si>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</si>
  <si>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</si>
  <si>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</si>
  <si>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</si>
  <si>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</si>
  <si>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</si>
  <si>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</si>
  <si>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</si>
  <si>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</si>
  <si>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</si>
  <si>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</si>
  <si>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</si>
  <si>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</si>
  <si>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</si>
  <si>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</si>
  <si>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</si>
  <si>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</si>
  <si>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</si>
  <si>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</si>
  <si>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</si>
  <si>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</si>
  <si>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</si>
  <si>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</si>
  <si>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</si>
  <si>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</si>
  <si>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</si>
  <si>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</si>
  <si>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</si>
  <si>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</si>
  <si>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</si>
  <si>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</si>
  <si>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</si>
  <si>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</si>
  <si>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</si>
  <si>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</si>
  <si>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</si>
  <si>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</si>
  <si>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</si>
  <si>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</si>
  <si>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</si>
  <si>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</si>
  <si>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</si>
  <si>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</si>
  <si>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</si>
  <si>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</si>
  <si>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</si>
  <si>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</si>
  <si>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</si>
  <si>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</si>
  <si>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</si>
  <si>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</si>
  <si>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</si>
  <si>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</si>
  <si>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</si>
  <si>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</si>
  <si>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</si>
  <si>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</si>
  <si>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</si>
  <si>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</si>
  <si>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</si>
  <si>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</si>
  <si>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</si>
  <si>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</si>
  <si>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</si>
  <si>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</si>
  <si>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</si>
  <si>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</si>
  <si>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</si>
  <si>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</si>
  <si>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</si>
  <si>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</si>
  <si>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</si>
  <si>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</si>
  <si>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</si>
  <si>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</si>
  <si>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</si>
  <si>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</si>
  <si>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</si>
  <si>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</si>
  <si>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</si>
  <si>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</si>
  <si>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</si>
  <si>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</si>
  <si>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</si>
  <si>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</si>
  <si>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</si>
  <si>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</si>
  <si>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</si>
  <si>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</si>
  <si>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</si>
  <si>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</si>
  <si>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</si>
  <si>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</si>
  <si>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</si>
  <si>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</si>
  <si>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</si>
  <si>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</si>
  <si>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</si>
  <si>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</si>
  <si>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</si>
  <si>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</si>
  <si>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</si>
  <si>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</si>
  <si>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</si>
  <si>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</si>
  <si>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</si>
  <si>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</si>
  <si>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</si>
  <si>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</si>
  <si>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</si>
  <si>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</si>
  <si>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</si>
  <si>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</si>
  <si>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</si>
  <si>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</si>
  <si>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</si>
  <si>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</si>
  <si>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</si>
  <si>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</si>
  <si>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</si>
  <si>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</si>
  <si>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</si>
  <si>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</si>
  <si>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</si>
  <si>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</si>
  <si>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</si>
  <si>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</si>
  <si>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</si>
  <si>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</si>
  <si>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</si>
  <si>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</si>
  <si>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</si>
  <si>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</si>
  <si>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</si>
  <si>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</si>
  <si>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</si>
  <si>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</si>
  <si>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</si>
  <si>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</si>
  <si>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</si>
  <si>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</si>
  <si>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</si>
  <si>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</si>
  <si>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</si>
  <si>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</si>
  <si>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</si>
  <si>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</si>
  <si>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</si>
  <si>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</si>
  <si>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</si>
  <si>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</si>
  <si>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</si>
  <si>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</si>
  <si>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</si>
  <si>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</si>
  <si>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</si>
  <si>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</si>
  <si>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</si>
  <si>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</si>
  <si>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</si>
  <si>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</si>
  <si>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</si>
  <si>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</si>
  <si>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</si>
  <si>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</si>
  <si>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</si>
  <si>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</si>
  <si>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</si>
  <si>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</si>
  <si>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</si>
  <si>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</si>
  <si>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</si>
  <si>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</si>
  <si>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</si>
  <si>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</si>
  <si>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</si>
  <si>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</si>
  <si>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</si>
  <si>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</si>
  <si>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</si>
  <si>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</si>
  <si>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</si>
  <si>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</si>
  <si>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</si>
  <si>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</si>
  <si>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</si>
  <si>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</si>
  <si>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</si>
  <si>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</si>
  <si>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</si>
  <si>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</si>
  <si>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</si>
  <si>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</si>
  <si>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</si>
  <si>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</si>
  <si>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</si>
  <si>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</si>
  <si>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</si>
  <si>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</si>
  <si>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</si>
  <si>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</si>
  <si>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</si>
  <si>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</si>
  <si>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</si>
  <si>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</si>
  <si>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</si>
  <si>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</si>
  <si>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</si>
  <si>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</si>
  <si>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</si>
  <si>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</si>
  <si>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</si>
  <si>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</si>
  <si>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</si>
  <si>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</si>
  <si>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</si>
  <si>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</si>
  <si>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</si>
  <si>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</si>
  <si>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</si>
  <si>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</si>
  <si>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</si>
  <si>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</si>
  <si>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</si>
  <si>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</si>
  <si>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</si>
  <si>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</si>
  <si>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</si>
  <si>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</si>
  <si>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</si>
  <si>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</si>
  <si>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</si>
  <si>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</si>
  <si>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</si>
  <si>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</si>
  <si>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</si>
  <si>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</si>
  <si>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</si>
  <si>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</si>
  <si>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</si>
  <si>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</si>
  <si>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</si>
  <si>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</si>
  <si>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</si>
  <si>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</si>
  <si>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</si>
  <si>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</si>
  <si>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</si>
  <si>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</si>
  <si>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</si>
  <si>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</si>
  <si>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</si>
  <si>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</si>
  <si>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</si>
  <si>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</si>
  <si>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</si>
  <si>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</si>
  <si>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</si>
  <si>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</si>
  <si>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</si>
  <si>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</si>
  <si>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</si>
  <si>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</si>
  <si>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</si>
  <si>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</si>
  <si>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</si>
  <si>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</si>
  <si>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</si>
  <si>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</si>
  <si>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</si>
  <si>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</si>
  <si>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</si>
  <si>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</si>
  <si>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</si>
  <si>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</si>
  <si>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</si>
  <si>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</si>
  <si>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</si>
  <si>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</si>
  <si>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</si>
  <si>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</si>
  <si>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</si>
  <si>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</si>
  <si>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</si>
  <si>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</si>
  <si>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</si>
  <si>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</si>
  <si>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</si>
  <si>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</si>
  <si>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</si>
  <si>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</si>
  <si>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</si>
  <si>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</si>
  <si>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</si>
  <si>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</si>
  <si>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</si>
  <si>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</si>
  <si>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</si>
  <si>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</si>
  <si>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</si>
  <si>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</si>
  <si>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</si>
  <si>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</si>
  <si>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</si>
  <si>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</si>
  <si>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</si>
  <si>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</si>
  <si>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</si>
  <si>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</si>
  <si>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</si>
  <si>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</si>
  <si>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</si>
  <si>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</si>
  <si>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</si>
  <si>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</si>
  <si>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</si>
  <si>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</si>
  <si>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</si>
  <si>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</si>
  <si>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</si>
  <si>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</si>
  <si>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</si>
  <si>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</si>
  <si>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</si>
  <si>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</si>
  <si>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</si>
  <si>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</si>
  <si>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</si>
  <si>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</si>
  <si>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</si>
  <si>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</si>
  <si>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</si>
  <si>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</si>
  <si>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</si>
  <si>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</si>
  <si>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</si>
  <si>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</si>
  <si>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</si>
  <si>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</si>
  <si>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</si>
  <si>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</si>
  <si>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</si>
  <si>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</si>
  <si>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</si>
  <si>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</si>
  <si>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</si>
  <si>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</si>
  <si>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</si>
  <si>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</si>
  <si>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</si>
  <si>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</si>
  <si>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</si>
  <si>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</si>
  <si>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</si>
  <si>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</si>
  <si>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</si>
  <si>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</si>
  <si>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</si>
  <si>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</si>
  <si>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</si>
  <si>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</si>
  <si>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</si>
  <si>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</si>
  <si>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</si>
  <si>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</si>
  <si>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</si>
  <si>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</si>
  <si>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</si>
  <si>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</si>
  <si>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</si>
  <si>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</si>
  <si>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</si>
  <si>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</si>
  <si>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</si>
  <si>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</si>
  <si>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</si>
  <si>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</si>
  <si>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</si>
  <si>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</si>
  <si>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</si>
  <si>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</si>
  <si>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</si>
  <si>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</si>
  <si>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</si>
  <si>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</si>
  <si>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</si>
  <si>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</si>
  <si>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</si>
  <si>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</si>
  <si>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</si>
  <si>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</si>
  <si>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</si>
  <si>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</si>
  <si>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</si>
  <si>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</si>
  <si>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</si>
  <si>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</si>
  <si>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</si>
  <si>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</si>
  <si>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</si>
  <si>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</si>
  <si>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</si>
  <si>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</si>
  <si>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</si>
  <si>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</si>
  <si>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</si>
  <si>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</si>
  <si>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</si>
  <si>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</si>
  <si>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</si>
  <si>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</si>
  <si>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</si>
  <si>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</si>
  <si>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</si>
  <si>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</si>
  <si>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</si>
  <si>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</si>
  <si>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</si>
  <si>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</si>
  <si>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</si>
  <si>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</si>
  <si>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</si>
  <si>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</si>
  <si>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</si>
  <si>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</si>
  <si>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</si>
  <si>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</si>
  <si>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</si>
  <si>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</si>
  <si>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</si>
  <si>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</si>
  <si>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</si>
  <si>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</si>
  <si>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</si>
  <si>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</si>
  <si>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</si>
  <si>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</si>
  <si>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</si>
  <si>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</si>
  <si>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</si>
  <si>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</si>
  <si>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</si>
  <si>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</si>
  <si>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</si>
  <si>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</si>
  <si>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</si>
  <si>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</si>
  <si>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</si>
  <si>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</si>
  <si>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</si>
  <si>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</si>
  <si>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</si>
  <si>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</si>
  <si>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</si>
  <si>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</si>
  <si>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</si>
  <si>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</si>
  <si>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</si>
  <si>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</si>
  <si>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</si>
  <si>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</si>
  <si>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</si>
  <si>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</si>
  <si>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</si>
  <si>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</si>
  <si>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</si>
  <si>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</si>
  <si>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</si>
  <si>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</si>
  <si>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</si>
  <si>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</si>
  <si>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</si>
  <si>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</si>
  <si>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</si>
  <si>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</si>
  <si>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</si>
  <si>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</si>
  <si>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</si>
  <si>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</si>
  <si>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</si>
  <si>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</si>
  <si>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</si>
  <si>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</si>
  <si>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</si>
  <si>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</si>
  <si>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</si>
  <si>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</si>
  <si>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</si>
  <si>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</si>
  <si>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</si>
  <si>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</si>
  <si>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</si>
  <si>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</si>
  <si>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</si>
  <si>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</si>
  <si>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</si>
  <si>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</si>
  <si>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</si>
  <si>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</si>
  <si>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</si>
  <si>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</si>
  <si>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</si>
  <si>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</si>
  <si>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</si>
  <si>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</si>
  <si>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</si>
  <si>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</si>
  <si>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</si>
  <si>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</si>
  <si>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</si>
  <si>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</si>
  <si>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</si>
  <si>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</si>
  <si>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</si>
  <si>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</si>
  <si>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</si>
  <si>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</si>
  <si>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</si>
  <si>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</si>
  <si>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</si>
  <si>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</si>
  <si>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</si>
  <si>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</si>
  <si>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</si>
  <si>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</si>
  <si>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</si>
  <si>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</si>
  <si>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</si>
  <si>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</si>
  <si>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</si>
  <si>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</si>
  <si>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</si>
  <si>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</si>
  <si>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</si>
  <si>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</si>
  <si>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</si>
  <si>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</si>
  <si>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</si>
  <si>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</si>
  <si>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</si>
  <si>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</si>
  <si>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</si>
  <si>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</si>
  <si>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</si>
  <si>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</si>
  <si>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</si>
  <si>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</si>
  <si>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</si>
  <si>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</si>
  <si>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</si>
  <si>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</si>
  <si>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</si>
  <si>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</si>
  <si>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</si>
  <si>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</si>
  <si>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</si>
  <si>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</si>
  <si>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</si>
  <si>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</si>
  <si>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</si>
  <si>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</si>
  <si>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</si>
  <si>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</si>
  <si>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</si>
  <si>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</si>
  <si>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</si>
  <si>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</si>
  <si>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</si>
  <si>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</si>
  <si>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</si>
  <si>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</si>
  <si>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</si>
  <si>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</si>
  <si>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</si>
  <si>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</si>
  <si>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</si>
  <si>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</si>
  <si>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</si>
  <si>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</si>
  <si>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</si>
  <si>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</si>
  <si>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</si>
  <si>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</si>
  <si>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</si>
  <si>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</si>
  <si>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</si>
  <si>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</si>
  <si>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</si>
  <si>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</si>
  <si>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</si>
  <si>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</si>
  <si>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</si>
  <si>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</si>
  <si>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</si>
  <si>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</si>
  <si>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</si>
  <si>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</si>
  <si>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</si>
  <si>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</si>
  <si>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</si>
  <si>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</si>
  <si>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</si>
  <si>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</si>
  <si>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</si>
  <si>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</si>
  <si>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</si>
  <si>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</si>
  <si>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</si>
  <si>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</si>
  <si>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</si>
  <si>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</si>
  <si>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</si>
  <si>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</si>
  <si>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</si>
  <si>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</si>
  <si>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</si>
  <si>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</si>
  <si>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</si>
  <si>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</si>
  <si>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</si>
  <si>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</si>
  <si>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</si>
  <si>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</si>
  <si>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</si>
  <si>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</si>
  <si>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</si>
  <si>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</si>
  <si>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</si>
  <si>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</si>
  <si>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</si>
  <si>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</si>
  <si>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</si>
  <si>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</si>
  <si>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</si>
  <si>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</si>
  <si>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</si>
  <si>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</si>
  <si>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</si>
  <si>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</si>
  <si>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</si>
  <si>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</si>
  <si>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</si>
  <si>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</si>
  <si>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</si>
  <si>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</si>
  <si>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</si>
  <si>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</si>
  <si>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</si>
  <si>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</si>
  <si>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</si>
  <si>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</si>
  <si>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</si>
  <si>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</si>
  <si>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</si>
  <si>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</si>
  <si>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</si>
  <si>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</si>
  <si>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</si>
  <si>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</si>
  <si>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</si>
  <si>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</si>
  <si>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</si>
  <si>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</si>
  <si>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</si>
  <si>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</si>
  <si>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</si>
  <si>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</si>
  <si>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</si>
  <si>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</si>
  <si>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</si>
  <si>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</si>
  <si>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</si>
  <si>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</si>
  <si>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</si>
  <si>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</si>
  <si>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</si>
  <si>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</si>
  <si>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</si>
  <si>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</si>
  <si>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</si>
  <si>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</si>
  <si>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</si>
  <si>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</si>
  <si>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</si>
  <si>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</si>
  <si>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</si>
  <si>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</si>
  <si>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</si>
  <si>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</si>
  <si>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</si>
  <si>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</si>
  <si>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</si>
  <si>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</si>
  <si>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</si>
  <si>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</si>
  <si>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</si>
  <si>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</si>
  <si>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</si>
  <si>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</si>
  <si>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</si>
  <si>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</si>
  <si>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</si>
  <si>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</si>
  <si>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</si>
  <si>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</si>
  <si>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</si>
  <si>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</si>
  <si>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</si>
  <si>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</si>
  <si>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</si>
  <si>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</si>
  <si>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</si>
  <si>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</si>
  <si>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</si>
  <si>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</si>
  <si>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</si>
  <si>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</si>
  <si>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</si>
  <si>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</si>
  <si>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</si>
  <si>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</si>
  <si>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</si>
  <si>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</si>
  <si>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</si>
  <si>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</si>
  <si>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</si>
  <si>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</si>
  <si>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</si>
  <si>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</si>
  <si>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</si>
  <si>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</si>
  <si>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</si>
  <si>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</si>
  <si>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</si>
  <si>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</si>
  <si>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</si>
  <si>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</si>
  <si>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</si>
  <si>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</si>
  <si>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</si>
  <si>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</si>
  <si>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</si>
  <si>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</si>
  <si>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</si>
  <si>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</si>
  <si>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</si>
  <si>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</si>
  <si>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</si>
  <si>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</si>
  <si>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</si>
  <si>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</si>
  <si>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</si>
  <si>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</si>
  <si>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</si>
  <si>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</si>
  <si>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</si>
  <si>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</si>
  <si>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</si>
  <si>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</si>
  <si>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</si>
  <si>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</si>
  <si>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</si>
  <si>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</si>
  <si>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</si>
  <si>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</si>
  <si>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</si>
  <si>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</si>
  <si>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</si>
  <si>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</si>
  <si>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</si>
  <si>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</si>
  <si>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</si>
  <si>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</si>
  <si>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</si>
  <si>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</si>
  <si>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</si>
  <si>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</si>
  <si>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</si>
  <si>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</si>
  <si>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</si>
  <si>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</si>
  <si>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</si>
  <si>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</si>
  <si>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</si>
  <si>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</si>
  <si>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</si>
  <si>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</si>
  <si>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</si>
  <si>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</si>
  <si>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</si>
  <si>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</si>
  <si>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</si>
  <si>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</si>
  <si>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</si>
  <si>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</si>
  <si>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</si>
  <si>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</si>
  <si>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</si>
  <si>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</si>
  <si>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</si>
  <si>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</si>
  <si>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</si>
  <si>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</si>
  <si>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</si>
  <si>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</si>
  <si>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</si>
  <si>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</si>
  <si>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</si>
  <si>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</si>
  <si>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</si>
  <si>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</si>
  <si>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</si>
  <si>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</si>
  <si>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</si>
  <si>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</si>
  <si>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</si>
  <si>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</si>
  <si>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</si>
  <si>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</si>
  <si>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</si>
  <si>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</si>
  <si>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</si>
  <si>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</si>
  <si>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</si>
  <si>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</si>
  <si>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</si>
  <si>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</si>
  <si>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</si>
  <si>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</si>
  <si>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</si>
  <si>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</si>
  <si>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</si>
  <si>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</si>
  <si>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</si>
  <si>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</si>
  <si>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</si>
  <si>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</si>
  <si>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</si>
  <si>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</si>
  <si>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</si>
  <si>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</si>
  <si>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</si>
  <si>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</si>
  <si>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</si>
  <si>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</si>
  <si>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</si>
  <si>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</si>
  <si>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</si>
  <si>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</si>
  <si>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</si>
  <si>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</si>
  <si>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</si>
  <si>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</si>
  <si>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</si>
  <si>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</si>
  <si>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</si>
  <si>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</si>
  <si>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</si>
  <si>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</si>
  <si>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</si>
  <si>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</si>
  <si>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</si>
  <si>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</si>
  <si>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</si>
  <si>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</si>
  <si>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</si>
  <si>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</si>
  <si>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</si>
  <si>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</si>
  <si>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</si>
  <si>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</si>
  <si>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</si>
  <si>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</si>
  <si>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</si>
  <si>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</si>
  <si>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</si>
  <si>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</si>
  <si>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</si>
  <si>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</si>
  <si>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</si>
  <si>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</si>
  <si>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</si>
  <si>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</si>
  <si>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</si>
  <si>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</si>
  <si>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</si>
  <si>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</si>
  <si>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</si>
  <si>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</si>
  <si>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</si>
  <si>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</si>
  <si>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</si>
  <si>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</si>
  <si>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</si>
  <si>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</si>
  <si>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</si>
  <si>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</si>
  <si>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</si>
  <si>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</si>
  <si>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</si>
  <si>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</si>
  <si>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</si>
  <si>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</si>
  <si>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</si>
  <si>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</si>
  <si>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</si>
  <si>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</si>
  <si>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</si>
  <si>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</si>
  <si>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</si>
  <si>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</si>
  <si>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</si>
  <si>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</si>
  <si>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</si>
  <si>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</si>
  <si>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</si>
  <si>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</si>
  <si>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</si>
  <si>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</si>
  <si>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</si>
  <si>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</si>
  <si>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</si>
  <si>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</si>
  <si>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</si>
  <si>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</si>
  <si>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</si>
  <si>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</si>
  <si>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</si>
  <si>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</si>
  <si>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</si>
  <si>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</si>
  <si>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</si>
  <si>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</si>
  <si>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</si>
  <si>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</si>
  <si>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</si>
  <si>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</si>
  <si>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</si>
  <si>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</si>
  <si>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</si>
  <si>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</si>
  <si>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</si>
  <si>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</si>
  <si>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</si>
  <si>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</si>
  <si>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</si>
  <si>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</si>
  <si>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</si>
  <si>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</si>
  <si>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</si>
  <si>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</si>
  <si>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</si>
  <si>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</si>
  <si>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</si>
  <si>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</si>
  <si>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</si>
  <si>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</si>
  <si>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</si>
  <si>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</si>
  <si>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</si>
  <si>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</si>
  <si>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</si>
  <si>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</si>
  <si>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</si>
  <si>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</si>
  <si>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</si>
  <si>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</si>
  <si>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</si>
  <si>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</si>
  <si>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</si>
  <si>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</si>
  <si>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</si>
  <si>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</si>
  <si>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</si>
  <si>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</si>
  <si>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</si>
  <si>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</si>
  <si>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</si>
  <si>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</si>
  <si>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</si>
  <si>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</si>
  <si>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</si>
  <si>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</si>
  <si>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</si>
  <si>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</si>
  <si>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</si>
  <si>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</si>
  <si>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</si>
  <si>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</si>
  <si>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</si>
  <si>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</si>
  <si>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</si>
  <si>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</si>
  <si>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</si>
  <si>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</si>
  <si>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</si>
  <si>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</si>
  <si>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</si>
  <si>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</si>
  <si>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</si>
  <si>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</si>
  <si>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</si>
  <si>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</si>
  <si>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</si>
  <si>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</si>
  <si>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</si>
  <si>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</si>
  <si>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</si>
  <si>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</si>
  <si>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</si>
  <si>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</si>
  <si>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</si>
  <si>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</si>
  <si>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</si>
  <si>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</si>
  <si>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</si>
  <si>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</si>
  <si>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</si>
  <si>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</si>
  <si>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</si>
  <si>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</si>
  <si>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</si>
  <si>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</si>
  <si>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</si>
  <si>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</si>
  <si>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</si>
  <si>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</si>
  <si>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</si>
  <si>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</si>
  <si>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</si>
  <si>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</si>
  <si>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</si>
  <si>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</si>
  <si>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</si>
  <si>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</si>
  <si>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</si>
  <si>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</si>
  <si>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</si>
  <si>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</si>
  <si>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</si>
  <si>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</si>
  <si>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</si>
  <si>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</si>
  <si>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</si>
  <si>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</si>
  <si>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</si>
  <si>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</si>
  <si>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</si>
  <si>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</si>
  <si>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</si>
  <si>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</si>
  <si>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</si>
  <si>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</si>
  <si>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</si>
  <si>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</si>
  <si>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</si>
  <si>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</si>
  <si>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</si>
  <si>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</si>
  <si>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</si>
  <si>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</si>
  <si>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</si>
  <si>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</si>
  <si>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</si>
  <si>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</si>
  <si>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</si>
  <si>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</si>
  <si>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</si>
  <si>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</si>
  <si>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</si>
  <si>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</si>
  <si>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</si>
  <si>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</si>
  <si>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</si>
  <si>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</si>
  <si>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</si>
  <si>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</si>
  <si>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</si>
  <si>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</si>
  <si>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</si>
  <si>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</si>
  <si>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</si>
  <si>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</si>
  <si>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</si>
  <si>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</si>
  <si>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</si>
  <si>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</si>
  <si>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</si>
  <si>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</si>
  <si>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</si>
  <si>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</si>
  <si>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</si>
  <si>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</si>
  <si>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</si>
  <si>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</si>
  <si>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</si>
  <si>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</si>
  <si>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</si>
  <si>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</si>
  <si>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</si>
  <si>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</si>
  <si>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</si>
  <si>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</si>
  <si>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</si>
  <si>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</si>
  <si>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</si>
  <si>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</si>
  <si>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</si>
  <si>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</si>
  <si>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</si>
  <si>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</si>
  <si>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</si>
  <si>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</si>
  <si>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</si>
  <si>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</si>
  <si>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</si>
  <si>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</si>
  <si>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</si>
  <si>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</si>
  <si>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</si>
  <si>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</si>
  <si>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</si>
  <si>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</si>
  <si>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</si>
  <si>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</si>
  <si>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</si>
  <si>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</si>
  <si>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</si>
  <si>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</si>
  <si>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</si>
  <si>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</si>
  <si>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</si>
  <si>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</si>
  <si>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</si>
  <si>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</si>
  <si>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</si>
  <si>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</si>
  <si>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</si>
  <si>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</si>
  <si>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</si>
  <si>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</si>
  <si>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</si>
  <si>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</si>
  <si>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</si>
  <si>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</si>
  <si>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</si>
  <si>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</si>
  <si>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</si>
  <si>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</si>
  <si>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</si>
  <si>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</si>
  <si>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</si>
  <si>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</si>
  <si>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</si>
  <si>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</si>
  <si>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</si>
  <si>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</si>
  <si>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</si>
  <si>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</si>
  <si>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</si>
  <si>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</si>
  <si>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</si>
  <si>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</si>
  <si>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</si>
  <si>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</si>
  <si>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</si>
  <si>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</si>
  <si>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</si>
  <si>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</si>
  <si>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</si>
  <si>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</si>
  <si>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</si>
  <si>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</si>
  <si>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</si>
  <si>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</si>
  <si>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</si>
  <si>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</si>
  <si>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</si>
  <si>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</si>
  <si>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</si>
  <si>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</si>
  <si>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</si>
  <si>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</si>
  <si>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</si>
  <si>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</si>
  <si>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</si>
  <si>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</si>
  <si>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</si>
  <si>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</si>
  <si>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</si>
  <si>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</si>
  <si>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</si>
  <si>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</si>
  <si>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</si>
  <si>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</si>
  <si>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</si>
  <si>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</si>
  <si>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</si>
  <si>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</si>
  <si>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</si>
  <si>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</si>
  <si>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</si>
  <si>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</si>
  <si>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</si>
  <si>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</si>
  <si>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</si>
  <si>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</si>
  <si>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</si>
  <si>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</si>
  <si>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</si>
  <si>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</si>
  <si>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</si>
  <si>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</si>
  <si>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</si>
  <si>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</si>
  <si>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</si>
  <si>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</si>
  <si>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</si>
  <si>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</si>
  <si>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</si>
  <si>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</si>
  <si>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</si>
  <si>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</si>
  <si>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</si>
  <si>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</si>
  <si>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</si>
  <si>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</si>
  <si>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</si>
  <si>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</si>
  <si>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</si>
  <si>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</si>
  <si>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</si>
  <si>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</si>
  <si>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</si>
  <si>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</si>
  <si>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</si>
  <si>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</si>
  <si>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</si>
  <si>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</si>
  <si>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</si>
  <si>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</si>
  <si>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</si>
  <si>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</si>
  <si>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</si>
  <si>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</si>
  <si>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</si>
  <si>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</si>
  <si>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</si>
  <si>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</si>
  <si>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</si>
  <si>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</si>
  <si>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</si>
  <si>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</si>
  <si>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</si>
  <si>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</si>
  <si>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</si>
  <si>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</si>
  <si>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</si>
  <si>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</si>
  <si>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</si>
  <si>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</si>
  <si>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</si>
  <si>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</si>
  <si>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</si>
  <si>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</si>
  <si>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</si>
  <si>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</si>
  <si>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</si>
  <si>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</si>
  <si>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</si>
  <si>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</si>
  <si>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</si>
  <si>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</si>
  <si>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</si>
  <si>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</si>
  <si>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</si>
  <si>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</si>
  <si>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</si>
  <si>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</si>
  <si>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</si>
  <si>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</si>
  <si>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</si>
  <si>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</si>
  <si>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</si>
  <si>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</si>
  <si>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</si>
  <si>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</si>
  <si>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</si>
  <si>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</si>
  <si>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</si>
  <si>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</si>
  <si>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</si>
  <si>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</si>
  <si>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</si>
  <si>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</si>
  <si>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</si>
  <si>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</si>
  <si>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</si>
  <si>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</si>
  <si>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</si>
  <si>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</si>
  <si>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</si>
  <si>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</si>
  <si>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</si>
  <si>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</si>
  <si>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</si>
  <si>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</si>
  <si>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</si>
  <si>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</si>
  <si>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</si>
  <si>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</si>
  <si>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</si>
  <si>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</si>
  <si>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</si>
  <si>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</si>
  <si>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</si>
  <si>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</si>
  <si>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</si>
  <si>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</si>
  <si>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</si>
  <si>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</si>
  <si>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</si>
  <si>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</si>
  <si>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</si>
  <si>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</si>
  <si>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</si>
  <si>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</si>
  <si>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</si>
  <si>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</si>
  <si>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</si>
  <si>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</si>
  <si>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</si>
  <si>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</si>
  <si>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</si>
  <si>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</si>
  <si>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</si>
  <si>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</si>
  <si>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</si>
  <si>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</si>
  <si>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</si>
  <si>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</si>
  <si>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</si>
  <si>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</si>
  <si>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</si>
  <si>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</si>
  <si>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</si>
  <si>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</si>
  <si>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</si>
  <si>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</si>
  <si>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</si>
  <si>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</si>
  <si>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</si>
  <si>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</si>
  <si>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</si>
  <si>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</si>
  <si>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</si>
  <si>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</si>
  <si>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</si>
  <si>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</si>
  <si>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</si>
  <si>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</si>
  <si>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</si>
  <si>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</si>
  <si>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</si>
  <si>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</si>
  <si>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</si>
  <si>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</si>
  <si>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</si>
  <si>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</si>
  <si>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</si>
  <si>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</si>
  <si>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</si>
  <si>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</si>
  <si>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</si>
  <si>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</si>
  <si>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</si>
  <si>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</si>
  <si>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</si>
  <si>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</si>
  <si>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</si>
  <si>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</si>
  <si>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</si>
  <si>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</si>
  <si>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</si>
  <si>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</si>
  <si>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</si>
  <si>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</si>
  <si>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</si>
  <si>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</si>
  <si>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</si>
  <si>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</si>
  <si>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</si>
  <si>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</si>
  <si>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</si>
  <si>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</si>
  <si>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</si>
  <si>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</si>
  <si>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</si>
  <si>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</si>
  <si>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</si>
  <si>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</si>
  <si>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</si>
  <si>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</si>
  <si>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</si>
  <si>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</si>
  <si>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</si>
  <si>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</si>
  <si>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</si>
  <si>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</si>
  <si>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</si>
  <si>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</si>
  <si>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</si>
  <si>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</si>
  <si>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</si>
  <si>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</si>
  <si>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</si>
  <si>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</si>
  <si>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</si>
  <si>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</si>
  <si>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</si>
  <si>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</si>
  <si>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</si>
  <si>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</si>
  <si>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</si>
  <si>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</si>
  <si>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</si>
  <si>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</si>
  <si>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</si>
  <si>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</si>
  <si>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</si>
  <si>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</si>
  <si>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</si>
  <si>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</si>
  <si>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</si>
  <si>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</si>
  <si>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</si>
  <si>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</si>
  <si>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</si>
  <si>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</si>
  <si>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</si>
  <si>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</si>
  <si>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</si>
  <si>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</si>
  <si>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</si>
  <si>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</si>
  <si>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</si>
  <si>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</si>
  <si>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</si>
  <si>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</si>
  <si>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</si>
  <si>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</si>
  <si>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</si>
  <si>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</si>
  <si>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</si>
  <si>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</si>
  <si>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</si>
  <si>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</si>
  <si>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</si>
  <si>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</si>
  <si>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</si>
  <si>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</si>
  <si>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</si>
  <si>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</si>
  <si>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</si>
  <si>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</si>
  <si>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</si>
  <si>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</si>
  <si>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</si>
  <si>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</si>
  <si>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</si>
  <si>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</si>
  <si>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</si>
  <si>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</si>
  <si>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</si>
  <si>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</si>
  <si>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</si>
  <si>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</si>
  <si>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</si>
  <si>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</si>
  <si>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</si>
  <si>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</si>
  <si>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</si>
  <si>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</si>
  <si>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</si>
  <si>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</si>
  <si>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</si>
  <si>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</si>
  <si>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</si>
  <si>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</si>
  <si>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</si>
  <si>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</si>
  <si>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</si>
  <si>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</si>
  <si>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</si>
  <si>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</si>
  <si>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</si>
  <si>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</si>
  <si>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</si>
  <si>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</si>
  <si>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</si>
  <si>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</si>
  <si>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</si>
  <si>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</si>
  <si>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</si>
  <si>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</si>
  <si>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</si>
  <si>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</si>
  <si>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</si>
  <si>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</si>
  <si>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</si>
  <si>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</si>
  <si>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</si>
  <si>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</si>
  <si>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</si>
  <si>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</si>
  <si>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</si>
  <si>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</si>
  <si>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</si>
  <si>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</si>
  <si>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</si>
  <si>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</si>
  <si>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</si>
  <si>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</si>
  <si>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</si>
  <si>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</si>
  <si>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</si>
  <si>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</si>
  <si>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</si>
  <si>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</si>
  <si>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</si>
  <si>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</si>
  <si>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</si>
  <si>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</si>
  <si>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</si>
  <si>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</si>
  <si>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</si>
  <si>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</si>
  <si>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</si>
  <si>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</si>
  <si>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</si>
  <si>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</si>
  <si>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</si>
  <si>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</si>
  <si>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</si>
  <si>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</si>
  <si>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</si>
  <si>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</si>
  <si>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</si>
  <si>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</si>
  <si>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</si>
  <si>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</si>
  <si>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</si>
  <si>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</si>
  <si>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</si>
  <si>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</si>
  <si>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</si>
  <si>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</si>
  <si>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</si>
  <si>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</si>
  <si>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</si>
  <si>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</si>
  <si>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</si>
  <si>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</si>
  <si>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</si>
  <si>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</si>
  <si>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</si>
  <si>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</si>
  <si>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</si>
  <si>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</si>
  <si>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</si>
  <si>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</si>
  <si>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</si>
  <si>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</si>
  <si>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</si>
  <si>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</si>
  <si>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</si>
  <si>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</si>
  <si>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</si>
  <si>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</si>
  <si>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</si>
  <si>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</si>
  <si>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</si>
  <si>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</si>
  <si>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</si>
  <si>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</si>
  <si>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</si>
  <si>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</si>
  <si>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</si>
  <si>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</si>
  <si>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</si>
  <si>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</si>
  <si>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</si>
  <si>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</si>
  <si>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</si>
  <si>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</si>
  <si>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</si>
  <si>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</si>
  <si>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</si>
  <si>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</si>
  <si>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</si>
  <si>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</si>
  <si>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</si>
  <si>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</si>
  <si>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</si>
  <si>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</si>
  <si>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</si>
  <si>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</si>
  <si>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</si>
  <si>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</si>
  <si>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</si>
  <si>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</si>
  <si>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</si>
  <si>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</si>
  <si>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</si>
  <si>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</si>
  <si>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</si>
  <si>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</si>
  <si>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</si>
  <si>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</si>
  <si>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</si>
  <si>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</si>
  <si>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</si>
  <si>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</si>
  <si>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</si>
  <si>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</si>
  <si>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</si>
  <si>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</si>
  <si>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</si>
  <si>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</si>
  <si>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</si>
  <si>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</si>
  <si>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</si>
  <si>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</si>
  <si>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</si>
  <si>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</si>
  <si>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</si>
  <si>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</si>
  <si>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</si>
  <si>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</si>
  <si>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</si>
  <si>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</si>
  <si>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</si>
  <si>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</si>
  <si>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</si>
  <si>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</si>
  <si>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</si>
  <si>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</si>
  <si>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</si>
  <si>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</si>
  <si>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</si>
  <si>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</si>
  <si>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</si>
  <si>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</si>
  <si>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</si>
  <si>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</si>
  <si>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</si>
  <si>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</si>
  <si>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</si>
  <si>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</si>
  <si>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</si>
  <si>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</si>
  <si>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</si>
  <si>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</si>
  <si>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</si>
  <si>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</si>
  <si>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</si>
  <si>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</si>
  <si>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</si>
  <si>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</si>
  <si>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</si>
  <si>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</si>
  <si>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</si>
  <si>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</si>
  <si>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</si>
  <si>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</si>
  <si>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</si>
  <si>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</si>
  <si>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</si>
  <si>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</si>
  <si>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</si>
  <si>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</si>
  <si>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</si>
  <si>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</si>
  <si>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</si>
  <si>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</si>
  <si>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</si>
  <si>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</si>
  <si>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</si>
  <si>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</si>
  <si>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</si>
  <si>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</si>
  <si>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</si>
  <si>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</si>
  <si>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</si>
  <si>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</si>
  <si>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</si>
  <si>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</si>
  <si>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</si>
  <si>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</si>
  <si>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</si>
  <si>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</si>
  <si>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</si>
  <si>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</si>
  <si>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</si>
  <si>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</si>
  <si>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</si>
  <si>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</si>
  <si>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</si>
  <si>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</si>
  <si>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</si>
  <si>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</si>
  <si>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</si>
  <si>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</si>
  <si>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</si>
  <si>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</si>
  <si>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</si>
  <si>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</si>
  <si>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</si>
  <si>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</si>
  <si>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</si>
  <si>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</si>
  <si>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</si>
  <si>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</si>
  <si>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</si>
  <si>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</si>
  <si>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</si>
  <si>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</si>
  <si>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</si>
  <si>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</si>
  <si>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</si>
  <si>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</si>
  <si>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</si>
  <si>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</si>
  <si>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</si>
  <si>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</si>
  <si>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</si>
  <si>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</si>
  <si>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</si>
  <si>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</si>
  <si>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</si>
  <si>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</si>
  <si>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</si>
  <si>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</si>
  <si>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</si>
  <si>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</si>
  <si>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</si>
  <si>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</si>
  <si>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</si>
  <si>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</si>
  <si>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</si>
  <si>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</si>
  <si>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</si>
  <si>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</si>
  <si>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</si>
  <si>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</si>
  <si>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</si>
  <si>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</si>
  <si>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</si>
  <si>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</si>
  <si>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</si>
  <si>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</si>
  <si>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</si>
  <si>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</si>
  <si>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</si>
  <si>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</si>
  <si>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</si>
  <si>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</si>
  <si>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</si>
  <si>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</si>
  <si>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</si>
  <si>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</si>
  <si>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</si>
  <si>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</si>
  <si>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</si>
  <si>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</si>
  <si>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</si>
  <si>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</si>
  <si>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</si>
  <si>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</si>
  <si>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</si>
  <si>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</si>
  <si>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</si>
  <si>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</si>
  <si>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</si>
  <si>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</si>
  <si>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</si>
  <si>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</si>
  <si>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</si>
  <si>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</si>
  <si>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</si>
  <si>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</si>
  <si>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</si>
  <si>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</si>
  <si>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</si>
  <si>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</si>
  <si>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</si>
  <si>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</si>
  <si>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</si>
  <si>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</si>
  <si>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</si>
  <si>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</si>
  <si>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</si>
  <si>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</si>
  <si>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</si>
  <si>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</si>
  <si>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</si>
  <si>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</si>
  <si>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</si>
  <si>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</si>
  <si>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</si>
  <si>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</si>
  <si>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</si>
  <si>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</si>
  <si>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</si>
  <si>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</si>
  <si>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</si>
  <si>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</si>
  <si>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</si>
  <si>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</si>
  <si>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</si>
  <si>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</si>
  <si>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</si>
  <si>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</si>
  <si>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</si>
  <si>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</si>
  <si>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</si>
  <si>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</si>
  <si>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</si>
  <si>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</si>
  <si>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</si>
  <si>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</si>
  <si>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</si>
  <si>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</si>
  <si>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</si>
  <si>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</si>
  <si>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</si>
  <si>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</si>
  <si>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</si>
  <si>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</si>
  <si>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</si>
  <si>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</si>
  <si>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</si>
  <si>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</si>
  <si>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</si>
  <si>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</si>
  <si>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</si>
  <si>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</si>
  <si>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</si>
  <si>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</si>
  <si>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</si>
  <si>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</si>
  <si>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</si>
  <si>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</si>
  <si>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</si>
  <si>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</si>
  <si>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</si>
  <si>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</si>
  <si>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</si>
  <si>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</si>
  <si>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</si>
  <si>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</si>
  <si>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</si>
  <si>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</si>
  <si>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</si>
  <si>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</si>
  <si>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</si>
  <si>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</si>
  <si>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</si>
  <si>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</si>
  <si>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</si>
  <si>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</si>
  <si>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</si>
  <si>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</si>
  <si>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</si>
  <si>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</si>
  <si>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</si>
  <si>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</si>
  <si>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</si>
  <si>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</si>
  <si>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</si>
  <si>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</si>
  <si>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</si>
  <si>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</si>
  <si>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</si>
  <si>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</si>
  <si>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</si>
  <si>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</si>
  <si>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</si>
  <si>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</si>
  <si>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</si>
  <si>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</si>
  <si>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</si>
  <si>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</si>
  <si>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</si>
  <si>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</si>
  <si>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</si>
  <si>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</si>
  <si>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</si>
  <si>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</si>
  <si>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</si>
  <si>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</si>
  <si>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</si>
  <si>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</si>
  <si>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</si>
  <si>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</si>
  <si>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</si>
  <si>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</si>
  <si>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</si>
  <si>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</si>
  <si>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</si>
  <si>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</si>
  <si>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</si>
  <si>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</si>
  <si>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</si>
  <si>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</si>
  <si>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</si>
  <si>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</si>
  <si>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</si>
  <si>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</si>
  <si>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</si>
  <si>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</si>
  <si>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</si>
  <si>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</si>
  <si>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</si>
  <si>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</si>
  <si>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</si>
  <si>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</si>
  <si>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</si>
  <si>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</si>
  <si>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</si>
  <si>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</si>
  <si>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</si>
  <si>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</si>
  <si>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</si>
  <si>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</si>
  <si>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</si>
  <si>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</si>
  <si>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</si>
  <si>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</si>
  <si>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</si>
  <si>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</si>
  <si>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</si>
  <si>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</si>
  <si>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</si>
  <si>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</si>
  <si>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</si>
  <si>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</si>
  <si>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</si>
  <si>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</si>
  <si>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</si>
  <si>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</si>
  <si>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</si>
  <si>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</si>
  <si>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</si>
  <si>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</si>
  <si>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</si>
  <si>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</si>
  <si>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</si>
  <si>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</si>
  <si>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</si>
  <si>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</si>
  <si>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</si>
  <si>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</si>
  <si>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</si>
  <si>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</si>
  <si>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</si>
  <si>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</si>
  <si>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</si>
  <si>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</si>
  <si>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</si>
  <si>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</si>
  <si>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</si>
  <si>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</si>
  <si>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</si>
  <si>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</si>
  <si>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</si>
  <si>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</si>
  <si>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</si>
  <si>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</si>
  <si>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</si>
  <si>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</si>
  <si>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</si>
  <si>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</si>
  <si>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</si>
  <si>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</si>
  <si>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</si>
  <si>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</si>
  <si>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</si>
  <si>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</si>
  <si>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</si>
  <si>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</si>
  <si>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</si>
  <si>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</si>
  <si>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</si>
  <si>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</si>
  <si>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</si>
  <si>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</si>
  <si>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</si>
  <si>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</si>
  <si>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</si>
  <si>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</si>
  <si>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</si>
  <si>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</si>
  <si>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</si>
  <si>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</si>
  <si>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</si>
  <si>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</si>
  <si>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</si>
  <si>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</si>
  <si>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</si>
  <si>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</si>
  <si>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</si>
  <si>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</si>
  <si>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</si>
  <si>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</si>
  <si>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</si>
  <si>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</si>
  <si>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</si>
  <si>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</si>
  <si>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</si>
  <si>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</si>
  <si>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</si>
  <si>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</si>
  <si>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</si>
  <si>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</si>
  <si>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</si>
  <si>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</si>
  <si>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</si>
  <si>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</si>
  <si>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</si>
  <si>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</si>
  <si>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</si>
  <si>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</si>
  <si>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</si>
  <si>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</si>
  <si>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</si>
  <si>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</si>
  <si>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</si>
  <si>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</si>
  <si>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</si>
  <si>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</si>
  <si>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</si>
  <si>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</si>
  <si>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</si>
  <si>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</si>
  <si>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</si>
  <si>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</si>
  <si>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</si>
  <si>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</si>
  <si>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</si>
  <si>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</si>
  <si>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</si>
  <si>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</si>
  <si>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</si>
  <si>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</si>
  <si>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</si>
  <si>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</si>
  <si>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</si>
  <si>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</si>
  <si>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</si>
  <si>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</si>
  <si>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</si>
  <si>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</si>
  <si>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</si>
  <si>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</si>
  <si>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</si>
  <si>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</si>
  <si>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</si>
  <si>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</si>
  <si>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</si>
  <si>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</si>
  <si>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</si>
  <si>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</si>
  <si>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</si>
  <si>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</si>
  <si>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</si>
  <si>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</si>
  <si>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</si>
  <si>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</si>
  <si>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</si>
  <si>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</si>
  <si>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</si>
  <si>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</si>
  <si>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</si>
  <si>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</si>
  <si>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</si>
  <si>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</si>
  <si>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</si>
  <si>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</si>
  <si>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</si>
  <si>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</si>
  <si>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</si>
  <si>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</si>
  <si>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</si>
  <si>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</si>
  <si>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</si>
  <si>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</si>
  <si>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</si>
  <si>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</si>
  <si>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</si>
  <si>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</si>
  <si>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</si>
  <si>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</si>
  <si>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</si>
  <si>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</si>
  <si>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</si>
  <si>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</si>
  <si>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</si>
  <si>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</si>
  <si>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</si>
  <si>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</si>
  <si>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</si>
  <si>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</si>
  <si>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</si>
  <si>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</si>
  <si>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</si>
  <si>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</si>
  <si>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</si>
  <si>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</si>
  <si>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</si>
  <si>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</si>
  <si>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</si>
  <si>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</si>
  <si>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</si>
  <si>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</si>
  <si>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</si>
  <si>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</si>
  <si>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</si>
  <si>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</si>
  <si>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</si>
  <si>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</si>
  <si>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</si>
  <si>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</si>
  <si>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</si>
  <si>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</si>
  <si>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</si>
  <si>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</si>
  <si>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</si>
  <si>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</si>
  <si>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</si>
  <si>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</si>
  <si>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</si>
  <si>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</si>
  <si>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</si>
  <si>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</si>
  <si>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</si>
  <si>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</si>
  <si>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</si>
  <si>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</si>
  <si>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</si>
  <si>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</si>
  <si>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</si>
  <si>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</si>
  <si>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</si>
  <si>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</si>
  <si>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</si>
  <si>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</si>
  <si>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</si>
  <si>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</si>
  <si>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</si>
  <si>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</si>
  <si>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</si>
  <si>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</si>
  <si>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</si>
  <si>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</si>
  <si>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</si>
  <si>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</si>
  <si>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</si>
  <si>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</si>
  <si>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</si>
  <si>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</si>
  <si>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</si>
  <si>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</si>
  <si>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</si>
  <si>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</si>
  <si>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</si>
  <si>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</si>
  <si>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</si>
  <si>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</si>
  <si>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</si>
  <si>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</si>
  <si>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</si>
  <si>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</si>
  <si>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</si>
  <si>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</si>
  <si>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</si>
  <si>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</si>
  <si>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</si>
  <si>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</si>
  <si>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</si>
  <si>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</si>
  <si>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</si>
  <si>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</si>
  <si>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</si>
  <si>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</si>
  <si>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</si>
  <si>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</si>
  <si>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</si>
  <si>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</si>
  <si>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</si>
  <si>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</si>
  <si>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</si>
  <si>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</si>
  <si>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</si>
  <si>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</si>
  <si>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</si>
  <si>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</si>
  <si>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</si>
  <si>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</si>
  <si>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</si>
  <si>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</si>
  <si>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</si>
  <si>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</si>
  <si>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</si>
  <si>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</si>
  <si>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</si>
  <si>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</si>
  <si>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</si>
  <si>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</si>
  <si>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</si>
  <si>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</si>
  <si>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</si>
  <si>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</si>
  <si>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</si>
  <si>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</si>
  <si>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</si>
  <si>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</si>
  <si>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</si>
  <si>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</si>
  <si>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</si>
  <si>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</si>
  <si>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</si>
  <si>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</si>
  <si>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</si>
  <si>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</si>
  <si>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</si>
  <si>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</si>
  <si>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</si>
  <si>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</si>
  <si>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</si>
  <si>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</si>
  <si>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</si>
  <si>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</si>
  <si>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</si>
  <si>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</si>
  <si>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</si>
  <si>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</si>
  <si>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</si>
  <si>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</si>
  <si>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</si>
  <si>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</si>
  <si>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</si>
  <si>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</si>
  <si>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</si>
  <si>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</si>
  <si>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</si>
  <si>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</si>
  <si>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</si>
  <si>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</si>
  <si>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</si>
  <si>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</si>
  <si>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</si>
  <si>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</si>
  <si>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</si>
  <si>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</si>
  <si>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</si>
  <si>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</si>
  <si>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</si>
  <si>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</si>
  <si>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</si>
  <si>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</si>
  <si>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</si>
  <si>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</si>
  <si>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</si>
  <si>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</si>
  <si>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</si>
  <si>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</si>
  <si>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</si>
  <si>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</si>
  <si>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</si>
  <si>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</si>
  <si>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</si>
  <si>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</si>
  <si>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</si>
  <si>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</si>
  <si>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</si>
  <si>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</si>
  <si>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</si>
  <si>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</si>
  <si>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</si>
  <si>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</si>
  <si>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</si>
  <si>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</si>
  <si>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</si>
  <si>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</si>
  <si>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</si>
  <si>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</si>
  <si>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</si>
  <si>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</si>
  <si>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</si>
  <si>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</si>
  <si>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</si>
  <si>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</si>
  <si>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</si>
  <si>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</si>
  <si>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</si>
  <si>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</si>
  <si>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</si>
  <si>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</si>
  <si>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</si>
  <si>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</si>
  <si>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</si>
  <si>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</si>
  <si>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</si>
  <si>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</si>
  <si>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</si>
  <si>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</si>
  <si>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</si>
  <si>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</si>
  <si>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</si>
  <si>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</si>
  <si>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</si>
  <si>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</si>
  <si>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</si>
  <si>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</si>
  <si>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</si>
  <si>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</si>
  <si>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</si>
  <si>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</si>
  <si>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</si>
  <si>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</si>
  <si>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</si>
  <si>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</si>
  <si>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</si>
  <si>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</si>
  <si>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</si>
  <si>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</si>
  <si>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</si>
  <si>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</si>
  <si>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</si>
  <si>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</si>
  <si>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</si>
  <si>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</si>
  <si>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</si>
  <si>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</si>
  <si>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</si>
  <si>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</si>
  <si>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</si>
  <si>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</si>
  <si>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</si>
  <si>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</si>
  <si>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</si>
  <si>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</si>
  <si>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</si>
  <si>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</si>
  <si>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</si>
  <si>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</si>
  <si>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</si>
  <si>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</si>
  <si>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</si>
  <si>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</si>
  <si>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</si>
  <si>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</si>
  <si>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</si>
  <si>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</si>
  <si>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</si>
  <si>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</si>
  <si>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</si>
  <si>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</si>
  <si>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</si>
  <si>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</si>
  <si>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</si>
  <si>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</si>
  <si>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</si>
  <si>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</si>
  <si>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</si>
  <si>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</si>
  <si>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</si>
  <si>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</si>
  <si>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</si>
  <si>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</si>
  <si>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</si>
  <si>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</si>
  <si>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</si>
  <si>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</si>
  <si>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</si>
  <si>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</si>
  <si>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</si>
  <si>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</si>
  <si>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</si>
  <si>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</si>
  <si>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</si>
  <si>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</si>
  <si>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</si>
  <si>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</si>
  <si>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</si>
  <si>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</si>
  <si>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</si>
  <si>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</si>
  <si>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</si>
  <si>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</si>
  <si>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</si>
  <si>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</si>
  <si>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</si>
  <si>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</si>
  <si>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</si>
  <si>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</si>
  <si>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</si>
  <si>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</si>
  <si>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</si>
  <si>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</si>
  <si>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</si>
  <si>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</si>
  <si>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</si>
  <si>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</si>
  <si>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</si>
  <si>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</si>
  <si>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</si>
  <si>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</si>
  <si>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</si>
  <si>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</si>
  <si>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</si>
  <si>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</si>
  <si>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</si>
  <si>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</si>
  <si>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</si>
  <si>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</si>
  <si>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</si>
  <si>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</si>
  <si>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</si>
  <si>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</si>
  <si>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</si>
  <si>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</si>
  <si>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</si>
  <si>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</si>
  <si>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</si>
  <si>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</si>
  <si>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</si>
  <si>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</si>
  <si>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</si>
  <si>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</si>
  <si>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</si>
  <si>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</si>
  <si>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</si>
  <si>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</si>
  <si>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</si>
  <si>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</si>
  <si>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</si>
  <si>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</si>
  <si>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</si>
  <si>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</si>
  <si>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</si>
  <si>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</si>
  <si>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</si>
  <si>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</si>
  <si>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</si>
  <si>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</si>
  <si>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</si>
  <si>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</si>
  <si>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</si>
  <si>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</si>
  <si>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</si>
  <si>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</si>
  <si>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</si>
  <si>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</si>
  <si>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</si>
  <si>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</si>
  <si>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</si>
  <si>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</si>
  <si>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</si>
  <si>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</si>
  <si>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</si>
  <si>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</si>
  <si>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</si>
  <si>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</si>
  <si>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</si>
  <si>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</si>
  <si>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</si>
  <si>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</si>
  <si>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</si>
  <si>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</si>
  <si>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</si>
  <si>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</si>
  <si>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</si>
  <si>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</si>
  <si>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</si>
  <si>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</si>
  <si>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</si>
  <si>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</si>
  <si>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</si>
  <si>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</si>
  <si>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</si>
  <si>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</si>
  <si>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</si>
  <si>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</si>
  <si>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</si>
  <si>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</si>
  <si>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</si>
  <si>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</si>
  <si>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</si>
  <si>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</si>
  <si>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</si>
  <si>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</si>
  <si>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</si>
  <si>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</si>
  <si>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</si>
  <si>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</si>
  <si>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</si>
  <si>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</si>
  <si>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</si>
  <si>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</si>
  <si>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</si>
  <si>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</si>
  <si>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</si>
  <si>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</si>
  <si>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</si>
  <si>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</si>
  <si>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</si>
  <si>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</si>
  <si>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</si>
  <si>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</si>
  <si>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</si>
  <si>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</si>
  <si>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</si>
  <si>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</si>
  <si>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</si>
  <si>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</si>
  <si>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</si>
  <si>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</si>
  <si>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</si>
  <si>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</si>
  <si>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</si>
  <si>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</si>
  <si>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</si>
  <si>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</si>
  <si>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</si>
  <si>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</si>
  <si>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</si>
  <si>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</si>
  <si>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</si>
  <si>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</si>
  <si>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</si>
  <si>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</si>
  <si>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</si>
  <si>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</si>
  <si>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</si>
  <si>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</si>
  <si>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</si>
  <si>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</si>
  <si>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</si>
  <si>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</si>
  <si>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</si>
  <si>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</si>
  <si>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</si>
  <si>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</si>
  <si>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</si>
  <si>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</si>
  <si>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</si>
  <si>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</si>
  <si>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</si>
  <si>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</si>
  <si>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</si>
  <si>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</si>
  <si>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</si>
  <si>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</si>
  <si>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</si>
  <si>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</si>
  <si>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</si>
  <si>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</si>
  <si>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</si>
  <si>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</si>
  <si>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</si>
  <si>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</si>
  <si>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</si>
  <si>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</si>
  <si>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</si>
  <si>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</si>
  <si>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</si>
  <si>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</si>
  <si>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</si>
  <si>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</si>
  <si>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</si>
  <si>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</si>
  <si>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</si>
  <si>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</si>
  <si>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</si>
  <si>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</si>
  <si>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</si>
  <si>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</si>
  <si>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</si>
  <si>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</si>
  <si>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</si>
  <si>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</si>
  <si>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</si>
  <si>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</si>
  <si>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</si>
  <si>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</si>
  <si>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</si>
  <si>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</si>
  <si>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</si>
  <si>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</si>
  <si>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</si>
  <si>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</si>
  <si>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</si>
  <si>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</si>
  <si>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</si>
  <si>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</si>
  <si>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</si>
  <si>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</si>
  <si>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</si>
  <si>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</si>
  <si>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</si>
  <si>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</si>
  <si>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</si>
  <si>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</si>
  <si>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</si>
  <si>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</si>
  <si>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</si>
  <si>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</si>
  <si>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</si>
  <si>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</si>
  <si>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</si>
  <si>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</si>
  <si>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</si>
  <si>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</si>
  <si>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</si>
  <si>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</si>
  <si>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</si>
  <si>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</si>
  <si>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</si>
  <si>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</si>
  <si>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</si>
  <si>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</si>
  <si>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</si>
  <si>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</si>
  <si>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</si>
  <si>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</si>
  <si>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</si>
  <si>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</si>
  <si>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</si>
  <si>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</si>
  <si>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</si>
  <si>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</si>
  <si>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</si>
  <si>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</si>
  <si>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</si>
  <si>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</si>
  <si>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</si>
  <si>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</si>
  <si>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</si>
  <si>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</si>
  <si>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</si>
  <si>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</si>
  <si>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</si>
  <si>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</si>
  <si>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</si>
  <si>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</si>
  <si>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</si>
  <si>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</si>
  <si>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</si>
  <si>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</si>
  <si>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</si>
  <si>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</si>
  <si>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</si>
  <si>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</si>
  <si>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</si>
  <si>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</si>
  <si>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</si>
  <si>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</si>
  <si>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</si>
  <si>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</si>
  <si>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</si>
  <si>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</si>
  <si>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</si>
  <si>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</si>
  <si>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</si>
  <si>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</si>
  <si>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</si>
  <si>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</si>
  <si>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</si>
  <si>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</si>
  <si>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</si>
  <si>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</si>
  <si>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</si>
  <si>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</si>
  <si>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</si>
  <si>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</si>
  <si>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</si>
  <si>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</si>
  <si>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</si>
  <si>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</si>
  <si>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</si>
  <si>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</si>
  <si>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</si>
  <si>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</si>
  <si>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</si>
  <si>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</si>
  <si>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</si>
  <si>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</si>
  <si>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</si>
  <si>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</si>
  <si>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</si>
  <si>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</si>
  <si>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</si>
  <si>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</si>
  <si>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</si>
  <si>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</si>
  <si>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</si>
  <si>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</si>
  <si>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</si>
  <si>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</si>
  <si>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</si>
  <si>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</si>
  <si>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</si>
  <si>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</si>
  <si>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</si>
  <si>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</si>
  <si>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</si>
  <si>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</si>
  <si>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</si>
  <si>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</si>
  <si>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</si>
  <si>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</si>
  <si>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</si>
  <si>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</si>
  <si>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</si>
  <si>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</si>
  <si>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</si>
  <si>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</si>
  <si>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</si>
  <si>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</si>
  <si>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</si>
  <si>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</si>
  <si>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</si>
  <si>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</si>
  <si>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</si>
  <si>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</si>
  <si>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</si>
  <si>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</si>
  <si>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</si>
  <si>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</si>
  <si>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</si>
  <si>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</si>
  <si>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</si>
  <si>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</si>
  <si>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</si>
  <si>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</si>
  <si>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</si>
  <si>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</si>
  <si>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</si>
  <si>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</si>
  <si>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</si>
  <si>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</si>
  <si>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</si>
  <si>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</si>
  <si>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</si>
  <si>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</si>
  <si>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</si>
  <si>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</si>
  <si>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</si>
  <si>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</si>
  <si>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</si>
  <si>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</si>
  <si>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</si>
  <si>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</si>
  <si>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</si>
  <si>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</si>
  <si>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</si>
  <si>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</si>
  <si>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</si>
  <si>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</si>
  <si>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</si>
  <si>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</si>
  <si>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</si>
  <si>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</si>
  <si>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</si>
  <si>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</si>
  <si>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</si>
  <si>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</si>
  <si>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</si>
  <si>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</si>
  <si>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</si>
  <si>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</si>
  <si>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</si>
  <si>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</si>
  <si>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</si>
  <si>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</si>
  <si>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</si>
  <si>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</si>
  <si>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</si>
  <si>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</si>
  <si>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</si>
  <si>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</si>
  <si>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</si>
  <si>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</si>
  <si>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</si>
  <si>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</si>
  <si>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</si>
  <si>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</si>
  <si>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</si>
  <si>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</si>
  <si>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</si>
  <si>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</si>
  <si>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</si>
  <si>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</si>
  <si>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</si>
  <si>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</si>
  <si>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</si>
  <si>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</si>
  <si>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</si>
  <si>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</si>
  <si>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</si>
  <si>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</si>
  <si>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</si>
  <si>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</si>
  <si>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</si>
  <si>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</si>
  <si>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</si>
  <si>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</si>
  <si>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</si>
  <si>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</si>
  <si>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</si>
  <si>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</si>
  <si>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</si>
  <si>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</si>
  <si>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</si>
  <si>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</si>
  <si>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</si>
  <si>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</si>
  <si>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</si>
  <si>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</si>
  <si>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</si>
  <si>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</si>
  <si>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</si>
  <si>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</si>
  <si>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</si>
  <si>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</si>
  <si>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</si>
  <si>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</si>
  <si>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</si>
  <si>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</si>
  <si>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</si>
  <si>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</si>
  <si>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</si>
  <si>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</si>
  <si>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</si>
  <si>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</si>
  <si>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</si>
  <si>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</si>
  <si>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</si>
  <si>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</si>
  <si>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</si>
  <si>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</si>
  <si>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</si>
  <si>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</si>
  <si>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</si>
  <si>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</si>
  <si>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</si>
  <si>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</si>
  <si>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</si>
  <si>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</si>
  <si>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</si>
  <si>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</si>
  <si>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</si>
  <si>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</si>
  <si>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</si>
  <si>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</si>
  <si>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</si>
  <si>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</si>
  <si>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</si>
  <si>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</si>
  <si>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</si>
  <si>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</si>
  <si>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</si>
  <si>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</si>
  <si>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</si>
  <si>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</si>
  <si>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</si>
  <si>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</si>
  <si>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</si>
  <si>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</si>
  <si>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</si>
  <si>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</si>
  <si>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</si>
  <si>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</si>
  <si>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</si>
  <si>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</si>
  <si>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</si>
  <si>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</si>
  <si>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</si>
  <si>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</si>
  <si>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</si>
  <si>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</si>
  <si>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</si>
  <si>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</si>
  <si>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</si>
  <si>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</si>
  <si>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</si>
  <si>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</si>
  <si>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</si>
  <si>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</si>
  <si>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</si>
  <si>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</si>
  <si>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</si>
  <si>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</si>
  <si>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</si>
  <si>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</si>
  <si>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</si>
  <si>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</si>
  <si>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</si>
  <si>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</si>
  <si>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</si>
  <si>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</si>
  <si>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</si>
  <si>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</si>
  <si>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</si>
  <si>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</si>
  <si>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</si>
  <si>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</si>
  <si>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</si>
  <si>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</si>
  <si>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</si>
  <si>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</si>
  <si>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</si>
  <si>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</si>
  <si>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</si>
  <si>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</si>
  <si>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</si>
  <si>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</si>
  <si>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</si>
  <si>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</si>
  <si>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</si>
  <si>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</si>
  <si>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</si>
  <si>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</si>
  <si>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</si>
  <si>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</si>
  <si>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</si>
  <si>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</si>
  <si>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</si>
  <si>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</si>
  <si>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</si>
  <si>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</si>
  <si>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</si>
  <si>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</si>
  <si>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</si>
  <si>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</si>
  <si>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</si>
  <si>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</si>
  <si>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</si>
  <si>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</si>
  <si>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</si>
  <si>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</si>
  <si>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</si>
  <si>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</si>
  <si>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</si>
  <si>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</si>
  <si>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</si>
  <si>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</si>
  <si>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</si>
  <si>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</si>
  <si>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</si>
  <si>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</si>
  <si>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</si>
  <si>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</si>
  <si>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</si>
  <si>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</si>
  <si>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</si>
  <si>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</si>
  <si>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</si>
  <si>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</si>
  <si>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</si>
  <si>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</si>
  <si>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</si>
  <si>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</si>
  <si>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</si>
  <si>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</si>
  <si>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</si>
  <si>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</si>
  <si>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</si>
  <si>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</si>
  <si>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</si>
  <si>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</si>
  <si>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</si>
  <si>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</si>
  <si>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</si>
  <si>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</si>
  <si>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</si>
  <si>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</si>
  <si>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</si>
  <si>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</si>
  <si>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</si>
  <si>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</si>
  <si>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</si>
  <si>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</si>
  <si>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</si>
  <si>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</si>
  <si>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</si>
  <si>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</si>
  <si>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</si>
  <si>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</si>
  <si>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</si>
  <si>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</si>
  <si>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</si>
  <si>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</si>
  <si>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</si>
  <si>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</si>
  <si>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</si>
  <si>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</si>
  <si>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</si>
  <si>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</si>
  <si>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</si>
  <si>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</si>
  <si>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</si>
  <si>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</si>
  <si>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</si>
  <si>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</si>
  <si>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</si>
  <si>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</si>
  <si>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</si>
  <si>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</si>
  <si>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</si>
  <si>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</si>
  <si>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</si>
  <si>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</si>
  <si>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</si>
  <si>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</si>
  <si>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</si>
  <si>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</si>
  <si>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</si>
  <si>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</si>
  <si>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</si>
  <si>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</si>
  <si>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</si>
  <si>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</si>
  <si>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</si>
  <si>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</si>
  <si>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</si>
  <si>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</si>
  <si>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</si>
  <si>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</si>
  <si>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</si>
  <si>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</si>
  <si>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</si>
  <si>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</si>
  <si>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</si>
  <si>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</si>
  <si>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</si>
  <si>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</si>
  <si>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</si>
  <si>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</si>
  <si>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</si>
  <si>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</si>
  <si>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</si>
  <si>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</si>
  <si>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</si>
  <si>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</si>
  <si>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</si>
  <si>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</si>
  <si>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</si>
  <si>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</si>
  <si>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</si>
  <si>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</si>
  <si>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</si>
  <si>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</si>
  <si>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</si>
  <si>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</si>
  <si>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</si>
  <si>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</si>
  <si>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</si>
  <si>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</si>
  <si>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</si>
  <si>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</si>
  <si>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</si>
  <si>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</si>
  <si>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</si>
  <si>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</si>
  <si>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</si>
  <si>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</si>
  <si>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</si>
  <si>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</si>
  <si>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</si>
  <si>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</si>
  <si>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</si>
  <si>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</si>
  <si>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</si>
  <si>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</si>
  <si>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</si>
  <si>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</si>
  <si>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</si>
  <si>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</si>
  <si>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</si>
  <si>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</si>
  <si>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</si>
  <si>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</si>
  <si>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</si>
  <si>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</si>
  <si>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</si>
  <si>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</si>
  <si>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</si>
  <si>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</si>
  <si>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</si>
  <si>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</si>
  <si>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</si>
  <si>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</si>
  <si>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</si>
  <si>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</si>
  <si>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</si>
  <si>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</si>
  <si>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</si>
  <si>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</si>
  <si>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</si>
  <si>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</si>
  <si>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</si>
  <si>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</si>
  <si>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</si>
  <si>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</si>
  <si>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</si>
  <si>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</si>
  <si>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</si>
  <si>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</si>
  <si>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</si>
  <si>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</si>
  <si>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</si>
  <si>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</si>
  <si>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</si>
  <si>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</si>
  <si>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</si>
  <si>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</si>
  <si>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</si>
  <si>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</si>
  <si>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</si>
  <si>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</si>
  <si>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</si>
  <si>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</si>
  <si>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</si>
  <si>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</si>
  <si>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</si>
  <si>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</si>
  <si>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</si>
  <si>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</si>
  <si>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</si>
  <si>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</si>
  <si>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</si>
  <si>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</si>
  <si>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</si>
  <si>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</si>
  <si>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</si>
  <si>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</si>
  <si>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</si>
  <si>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</si>
  <si>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</si>
  <si>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</si>
  <si>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</si>
  <si>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</si>
  <si>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</si>
  <si>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</si>
  <si>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</si>
  <si>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</si>
  <si>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</si>
  <si>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</si>
  <si>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</si>
  <si>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</si>
  <si>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</si>
  <si>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</si>
  <si>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</si>
  <si>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</si>
  <si>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</si>
  <si>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</si>
  <si>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</si>
  <si>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</si>
  <si>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</si>
  <si>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</si>
  <si>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</si>
  <si>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</si>
  <si>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</si>
  <si>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</si>
  <si>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</si>
  <si>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</si>
  <si>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</si>
  <si>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</si>
  <si>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</si>
  <si>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</si>
  <si>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</si>
  <si>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</si>
  <si>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</si>
  <si>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</si>
  <si>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</si>
  <si>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</si>
  <si>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</si>
  <si>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</si>
  <si>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</si>
  <si>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</si>
  <si>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</si>
  <si>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</si>
  <si>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</si>
  <si>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</si>
  <si>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</si>
  <si>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</si>
  <si>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</si>
  <si>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</si>
  <si>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</si>
  <si>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</si>
  <si>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</si>
  <si>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</si>
  <si>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</si>
  <si>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</si>
  <si>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</si>
  <si>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</si>
  <si>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</si>
  <si>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</si>
  <si>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</si>
  <si>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</si>
  <si>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</si>
  <si>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</si>
  <si>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</si>
  <si>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</si>
  <si>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</si>
  <si>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</si>
  <si>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</si>
  <si>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</si>
  <si>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</si>
  <si>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</si>
  <si>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</si>
  <si>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</si>
  <si>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</si>
  <si>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</si>
  <si>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</si>
  <si>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</si>
  <si>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</si>
  <si>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</si>
  <si>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</si>
  <si>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</si>
  <si>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</si>
  <si>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</si>
  <si>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</si>
  <si>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</si>
  <si>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</si>
  <si>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</si>
  <si>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</si>
  <si>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</si>
  <si>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</si>
  <si>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</si>
  <si>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</si>
  <si>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</si>
  <si>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</si>
  <si>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</si>
  <si>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</si>
  <si>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</si>
  <si>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</si>
  <si>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</si>
  <si>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</si>
  <si>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</si>
  <si>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</si>
  <si>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</si>
  <si>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</si>
  <si>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</si>
  <si>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</si>
  <si>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</si>
  <si>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</si>
  <si>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</si>
  <si>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</si>
  <si>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</si>
  <si>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</si>
  <si>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</si>
  <si>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</si>
  <si>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</si>
  <si>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</si>
  <si>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</si>
  <si>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</si>
  <si>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</si>
  <si>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</si>
  <si>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</si>
  <si>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</si>
  <si>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</si>
  <si>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</si>
  <si>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</si>
  <si>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</si>
  <si>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</si>
  <si>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</si>
  <si>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</si>
  <si>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</si>
  <si>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</si>
  <si>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</si>
  <si>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</si>
  <si>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</si>
  <si>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</si>
  <si>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</si>
  <si>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</si>
  <si>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</si>
  <si>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</si>
  <si>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</si>
  <si>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</si>
  <si>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</si>
  <si>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</si>
  <si>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</si>
  <si>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</si>
  <si>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</si>
  <si>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</si>
  <si>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</si>
  <si>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</si>
  <si>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</si>
  <si>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</si>
  <si>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</si>
  <si>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</si>
  <si>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</si>
  <si>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</si>
  <si>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</si>
  <si>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</si>
  <si>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</si>
  <si>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</si>
  <si>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</si>
  <si>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</si>
  <si>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</si>
  <si>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</si>
  <si>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</si>
  <si>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</si>
  <si>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</si>
  <si>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</si>
  <si>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</si>
  <si>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</si>
  <si>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</si>
  <si>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</si>
  <si>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</si>
  <si>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</si>
  <si>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</si>
  <si>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</si>
  <si>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</si>
  <si>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</si>
  <si>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</si>
  <si>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</si>
  <si>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</si>
  <si>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</si>
  <si>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</si>
  <si>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</si>
  <si>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</si>
  <si>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</si>
  <si>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</si>
  <si>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</si>
  <si>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</si>
  <si>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</si>
  <si>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</si>
  <si>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</si>
  <si>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</si>
  <si>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</si>
  <si>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</si>
  <si>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</si>
  <si>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</si>
  <si>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</si>
  <si>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</si>
  <si>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</si>
  <si>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</si>
  <si>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</si>
  <si>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</si>
  <si>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</si>
  <si>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</si>
  <si>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</si>
  <si>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</si>
  <si>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</si>
  <si>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</si>
  <si>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</si>
  <si>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</si>
  <si>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</si>
  <si>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</si>
  <si>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</si>
  <si>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</si>
  <si>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</si>
  <si>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</si>
  <si>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</si>
  <si>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</si>
  <si>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</si>
  <si>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</si>
  <si>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</si>
  <si>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</si>
  <si>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</si>
  <si>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</si>
  <si>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</si>
  <si>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</si>
  <si>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</si>
  <si>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</si>
  <si>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</si>
  <si>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</si>
  <si>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</si>
  <si>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</si>
  <si>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</si>
  <si>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</si>
  <si>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</si>
  <si>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</si>
  <si>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</si>
  <si>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</si>
  <si>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</si>
  <si>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</si>
  <si>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</si>
  <si>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</si>
  <si>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</si>
  <si>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</si>
  <si>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</si>
  <si>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</si>
  <si>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</si>
  <si>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</si>
  <si>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</si>
  <si>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</si>
  <si>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</si>
  <si>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</si>
  <si>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</si>
  <si>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</si>
  <si>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</si>
  <si>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</si>
  <si>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</si>
  <si>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</si>
  <si>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</si>
  <si>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</si>
  <si>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</si>
  <si>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</si>
  <si>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</si>
  <si>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</si>
  <si>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</si>
  <si>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</si>
  <si>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</si>
  <si>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</si>
  <si>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</si>
  <si>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</si>
  <si>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</si>
  <si>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</si>
  <si>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</si>
  <si>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</si>
  <si>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</si>
  <si>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</si>
  <si>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</si>
  <si>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</si>
  <si>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</si>
  <si>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</si>
  <si>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</si>
  <si>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</si>
  <si>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</si>
  <si>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</si>
  <si>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</si>
  <si>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</si>
  <si>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</si>
  <si>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</si>
  <si>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</si>
  <si>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</si>
  <si>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</si>
  <si>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</si>
  <si>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</si>
  <si>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</si>
  <si>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</si>
  <si>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</si>
  <si>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</si>
  <si>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</si>
  <si>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</si>
  <si>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</si>
  <si>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</si>
  <si>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</si>
  <si>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</si>
  <si>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</si>
  <si>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</si>
  <si>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</si>
  <si>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</si>
  <si>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</si>
  <si>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</si>
  <si>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</si>
  <si>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</si>
  <si>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</si>
  <si>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</si>
  <si>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</si>
  <si>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</si>
  <si>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</si>
  <si>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</si>
  <si>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</si>
  <si>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</si>
  <si>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</si>
  <si>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</si>
  <si>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</si>
  <si>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</si>
  <si>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</si>
  <si>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</si>
  <si>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</si>
  <si>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</si>
  <si>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</si>
  <si>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</si>
  <si>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</si>
  <si>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</si>
  <si>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</si>
  <si>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</si>
  <si>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</si>
  <si>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</si>
  <si>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</si>
  <si>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</si>
  <si>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</si>
  <si>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</si>
  <si>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</si>
  <si>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</si>
  <si>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</si>
  <si>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</si>
  <si>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</si>
  <si>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</si>
  <si>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</si>
  <si>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</si>
  <si>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</si>
  <si>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</si>
  <si>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</si>
  <si>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</si>
  <si>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</si>
  <si>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</si>
  <si>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</si>
  <si>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</si>
  <si>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</si>
  <si>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</si>
  <si>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</si>
  <si>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</si>
  <si>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</si>
  <si>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</si>
  <si>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</si>
  <si>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</si>
  <si>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</si>
  <si>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</si>
  <si>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</si>
  <si>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</si>
  <si>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</si>
  <si>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</si>
  <si>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</si>
  <si>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</si>
  <si>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</si>
  <si>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</si>
  <si>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</si>
  <si>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</si>
  <si>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</si>
  <si>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</si>
  <si>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</si>
  <si>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</si>
  <si>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</si>
  <si>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</si>
  <si>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</si>
  <si>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</si>
  <si>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</si>
  <si>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</si>
  <si>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</si>
  <si>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</si>
  <si>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</si>
  <si>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</si>
  <si>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</si>
  <si>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</si>
  <si>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</si>
  <si>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</si>
  <si>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</si>
  <si>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</si>
  <si>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</si>
  <si>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</si>
  <si>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</si>
  <si>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</si>
  <si>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</si>
  <si>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</si>
  <si>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</si>
  <si>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</si>
  <si>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</si>
  <si>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</si>
  <si>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</si>
  <si>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</si>
  <si>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</si>
  <si>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</si>
  <si>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</si>
  <si>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</si>
  <si>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</si>
  <si>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</si>
  <si>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</si>
  <si>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</si>
  <si>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</si>
  <si>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</si>
  <si>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</si>
  <si>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</si>
  <si>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</si>
  <si>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</si>
  <si>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</si>
  <si>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</si>
  <si>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</si>
  <si>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</si>
  <si>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</si>
  <si>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</si>
  <si>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</si>
  <si>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</si>
  <si>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</si>
  <si>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</si>
  <si>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</si>
  <si>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</si>
  <si>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</si>
  <si>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</si>
  <si>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</si>
  <si>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</si>
  <si>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</si>
  <si>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</si>
  <si>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</si>
  <si>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</si>
  <si>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</si>
  <si>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</si>
  <si>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</si>
  <si>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</si>
  <si>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</si>
  <si>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</si>
  <si>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</si>
  <si>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</si>
  <si>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</si>
  <si>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</si>
  <si>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</si>
  <si>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</si>
  <si>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</si>
  <si>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</si>
  <si>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</si>
  <si>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</si>
  <si>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</si>
  <si>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</si>
  <si>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</si>
  <si>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</si>
  <si>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</si>
  <si>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</si>
  <si>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</si>
  <si>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</si>
  <si>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</si>
  <si>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</si>
  <si>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</si>
  <si>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</si>
  <si>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</si>
  <si>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</si>
  <si>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</si>
  <si>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</si>
  <si>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</si>
  <si>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</si>
  <si>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</si>
  <si>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</si>
  <si>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</si>
  <si>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</si>
  <si>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</si>
  <si>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</si>
  <si>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</si>
  <si>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</si>
  <si>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</si>
  <si>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</si>
  <si>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</si>
  <si>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</si>
  <si>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</si>
  <si>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</si>
  <si>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</si>
  <si>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</si>
  <si>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</si>
  <si>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</si>
  <si>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</si>
  <si>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</si>
  <si>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</si>
  <si>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</si>
  <si>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</si>
  <si>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</si>
  <si>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</si>
  <si>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</si>
  <si>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</si>
  <si>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</si>
  <si>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</si>
  <si>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</si>
  <si>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</si>
  <si>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</si>
  <si>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</si>
  <si>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</si>
  <si>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</si>
  <si>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</si>
  <si>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</si>
  <si>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</si>
  <si>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</si>
  <si>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</si>
  <si>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</si>
  <si>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</si>
  <si>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</si>
  <si>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</si>
  <si>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</si>
  <si>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</si>
  <si>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</si>
  <si>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</si>
  <si>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</si>
  <si>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</si>
  <si>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</si>
  <si>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</si>
  <si>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</si>
  <si>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</si>
  <si>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</si>
  <si>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</si>
  <si>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</si>
  <si>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</si>
  <si>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</si>
  <si>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</si>
  <si>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</si>
  <si>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</si>
  <si>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</si>
  <si>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</si>
  <si>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</si>
  <si>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</si>
  <si>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</si>
  <si>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</si>
  <si>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</si>
  <si>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</si>
  <si>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</si>
  <si>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</si>
  <si>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</si>
  <si>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</si>
  <si>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</si>
  <si>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</si>
  <si>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</si>
  <si>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</si>
  <si>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</si>
  <si>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</si>
  <si>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</si>
  <si>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</si>
  <si>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</si>
  <si>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</si>
  <si>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</si>
  <si>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</si>
  <si>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</si>
  <si>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</si>
  <si>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</si>
  <si>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</si>
  <si>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</si>
  <si>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</si>
  <si>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</si>
  <si>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</si>
  <si>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</si>
  <si>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</si>
  <si>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</si>
  <si>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</si>
  <si>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</si>
  <si>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</si>
  <si>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</si>
  <si>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</si>
  <si>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</si>
  <si>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</si>
  <si>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</si>
  <si>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</si>
  <si>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</si>
  <si>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</si>
  <si>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</si>
  <si>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</si>
  <si>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</si>
  <si>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</si>
  <si>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</si>
  <si>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</si>
  <si>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</si>
  <si>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</si>
  <si>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</si>
  <si>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</si>
  <si>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</si>
  <si>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</si>
  <si>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</si>
  <si>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</si>
  <si>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</si>
  <si>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</si>
  <si>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</si>
  <si>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</si>
  <si>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</si>
  <si>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</si>
  <si>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</si>
  <si>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</si>
  <si>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</si>
  <si>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</si>
  <si>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</si>
  <si>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</si>
  <si>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</si>
  <si>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</si>
  <si>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</si>
  <si>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</si>
  <si>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</si>
  <si>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</si>
  <si>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</si>
  <si>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</si>
  <si>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</si>
  <si>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</si>
  <si>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</si>
  <si>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</si>
  <si>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</si>
  <si>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</si>
  <si>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</si>
  <si>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</si>
  <si>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</si>
  <si>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</si>
  <si>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</si>
  <si>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</si>
  <si>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</si>
  <si>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</si>
  <si>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</si>
  <si>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</si>
  <si>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</si>
  <si>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</si>
  <si>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</si>
  <si>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</si>
  <si>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</si>
  <si>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</si>
  <si>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</si>
  <si>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</si>
  <si>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</si>
  <si>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</si>
  <si>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</si>
  <si>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</si>
  <si>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</si>
  <si>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</si>
  <si>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</si>
  <si>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</si>
  <si>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</si>
  <si>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</si>
  <si>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</si>
  <si>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</si>
  <si>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</si>
  <si>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</si>
  <si>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</si>
  <si>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</si>
  <si>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</si>
  <si>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</si>
  <si>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</si>
  <si>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</si>
  <si>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</si>
  <si>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</si>
  <si>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</si>
  <si>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</si>
  <si>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</si>
  <si>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</si>
  <si>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</si>
  <si>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</si>
  <si>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</si>
  <si>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</si>
  <si>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</si>
  <si>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</si>
  <si>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</si>
  <si>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</si>
  <si>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</si>
  <si>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</si>
  <si>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</si>
  <si>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</si>
  <si>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</si>
  <si>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</si>
  <si>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</si>
  <si>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</si>
  <si>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</si>
  <si>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</si>
  <si>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</si>
  <si>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</si>
  <si>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</si>
  <si>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</si>
  <si>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</si>
  <si>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</si>
  <si>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</si>
  <si>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</si>
  <si>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</si>
  <si>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</si>
  <si>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</si>
  <si>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</si>
  <si>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</si>
  <si>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</si>
  <si>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</si>
  <si>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</si>
  <si>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</si>
  <si>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</si>
  <si>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</si>
  <si>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</si>
  <si>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</si>
  <si>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</si>
  <si>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</si>
  <si>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</si>
  <si>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</si>
  <si>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</si>
  <si>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</si>
  <si>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</si>
  <si>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</si>
  <si>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</si>
  <si>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</si>
  <si>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</si>
  <si>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</si>
  <si>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</si>
  <si>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</si>
  <si>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</si>
  <si>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</si>
  <si>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</si>
  <si>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</si>
  <si>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</si>
  <si>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</si>
  <si>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</si>
  <si>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</si>
  <si>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</si>
  <si>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</si>
  <si>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</si>
  <si>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</si>
  <si>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</si>
  <si>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</si>
  <si>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</si>
  <si>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</si>
  <si>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</si>
  <si>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</si>
  <si>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</si>
  <si>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</si>
  <si>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</si>
  <si>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</si>
  <si>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</si>
  <si>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</si>
  <si>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</si>
  <si>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</si>
  <si>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</si>
  <si>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</si>
  <si>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</si>
  <si>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</si>
  <si>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</si>
  <si>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</si>
  <si>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</si>
  <si>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</si>
  <si>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</si>
  <si>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</si>
  <si>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</si>
  <si>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</si>
  <si>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</si>
  <si>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</si>
  <si>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</si>
  <si>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</si>
  <si>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</si>
  <si>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</si>
  <si>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</si>
  <si>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</si>
  <si>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</si>
  <si>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</si>
  <si>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</si>
  <si>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</si>
  <si>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</si>
  <si>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</si>
  <si>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</si>
  <si>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</si>
  <si>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</si>
  <si>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</si>
  <si>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</si>
  <si>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</si>
  <si>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</si>
  <si>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</si>
  <si>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</si>
  <si>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</si>
  <si>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</si>
  <si>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</si>
  <si>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</si>
  <si>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</si>
  <si>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</si>
  <si>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</si>
  <si>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</si>
  <si>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</si>
  <si>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</si>
  <si>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</si>
  <si>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</si>
  <si>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</si>
  <si>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</si>
  <si>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</si>
  <si>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</si>
  <si>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</si>
  <si>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</si>
  <si>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</si>
  <si>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</si>
  <si>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</si>
  <si>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</si>
  <si>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</si>
  <si>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</si>
  <si>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</si>
  <si>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</si>
  <si>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</si>
  <si>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</si>
  <si>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</si>
  <si>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</si>
  <si>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</si>
  <si>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</si>
  <si>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</si>
  <si>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</si>
  <si>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</si>
  <si>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</si>
  <si>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</si>
  <si>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</si>
  <si>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</si>
  <si>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</si>
  <si>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</si>
  <si>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</si>
  <si>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</si>
  <si>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</si>
  <si>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</si>
  <si>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</si>
  <si>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</si>
  <si>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</si>
  <si>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</si>
  <si>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</si>
  <si>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</si>
  <si>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</si>
  <si>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</si>
  <si>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</si>
  <si>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</si>
  <si>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</si>
  <si>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</si>
  <si>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</si>
  <si>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</si>
  <si>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</si>
  <si>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</si>
  <si>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</si>
  <si>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</si>
  <si>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</si>
  <si>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</si>
  <si>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</si>
  <si>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</si>
  <si>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</si>
  <si>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</si>
  <si>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</si>
  <si>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</si>
  <si>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</si>
  <si>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</si>
  <si>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</si>
  <si>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</si>
  <si>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</si>
  <si>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</si>
  <si>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</si>
  <si>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</si>
  <si>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</si>
  <si>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</si>
  <si>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</si>
  <si>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</si>
  <si>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</si>
  <si>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</si>
  <si>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</si>
  <si>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</si>
  <si>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</si>
  <si>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</si>
  <si>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</si>
  <si>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</si>
  <si>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</si>
  <si>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</si>
  <si>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</si>
  <si>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</si>
  <si>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</si>
  <si>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</si>
  <si>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</si>
  <si>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</si>
  <si>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</si>
  <si>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</si>
  <si>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</si>
  <si>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</si>
  <si>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</si>
  <si>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</si>
  <si>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</si>
  <si>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</si>
  <si>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</si>
  <si>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</si>
  <si>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</si>
  <si>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</si>
  <si>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</si>
  <si>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</si>
  <si>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</si>
  <si>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</si>
  <si>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</si>
  <si>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</si>
  <si>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</si>
  <si>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</si>
  <si>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</si>
  <si>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</si>
  <si>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</si>
  <si>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</si>
  <si>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</si>
  <si>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</si>
  <si>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</si>
  <si>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</si>
  <si>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</si>
  <si>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</si>
  <si>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</si>
  <si>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</si>
  <si>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</si>
  <si>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</si>
  <si>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</si>
  <si>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</si>
  <si>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</si>
  <si>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</si>
  <si>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</si>
  <si>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</si>
  <si>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</si>
  <si>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</si>
  <si>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</si>
  <si>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</si>
  <si>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</si>
  <si>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</si>
  <si>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</si>
  <si>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</si>
  <si>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</si>
  <si>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</si>
  <si>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</si>
  <si>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</si>
  <si>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</si>
  <si>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</si>
  <si>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</si>
  <si>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</si>
  <si>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</si>
  <si>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</si>
  <si>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</si>
  <si>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</si>
  <si>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</si>
  <si>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</si>
  <si>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</si>
  <si>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</si>
  <si>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</si>
  <si>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</si>
  <si>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</si>
  <si>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</si>
  <si>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</si>
  <si>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</si>
  <si>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</si>
  <si>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</si>
  <si>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</si>
  <si>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</si>
  <si>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</si>
  <si>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</si>
  <si>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</si>
  <si>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</si>
  <si>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</si>
  <si>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</si>
  <si>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</si>
  <si>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</si>
  <si>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</si>
  <si>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</si>
  <si>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</si>
  <si>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</si>
  <si>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</si>
  <si>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</si>
  <si>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</si>
  <si>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</si>
  <si>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</si>
  <si>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</si>
  <si>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</si>
  <si>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</si>
  <si>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</si>
  <si>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</si>
  <si>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</si>
  <si>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</si>
  <si>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</si>
  <si>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</si>
  <si>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</si>
  <si>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</si>
  <si>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</si>
  <si>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</si>
  <si>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</si>
  <si>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</si>
  <si>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</si>
  <si>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</si>
  <si>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</si>
  <si>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</si>
  <si>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</si>
  <si>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</si>
  <si>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</si>
  <si>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</si>
  <si>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</si>
  <si>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</si>
  <si>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</si>
  <si>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</si>
  <si>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</si>
  <si>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</si>
  <si>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</si>
  <si>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</si>
  <si>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</si>
  <si>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</si>
  <si>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</si>
  <si>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</si>
  <si>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</si>
  <si>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</si>
  <si>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</si>
  <si>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</si>
  <si>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</si>
  <si>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</si>
  <si>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</si>
  <si>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</si>
  <si>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</si>
  <si>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</si>
  <si>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</si>
  <si>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</si>
  <si>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</si>
  <si>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</si>
  <si>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</si>
  <si>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</si>
  <si>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</si>
  <si>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</si>
  <si>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</si>
  <si>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</si>
  <si>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</si>
  <si>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</si>
  <si>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</si>
  <si>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</si>
  <si>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</si>
  <si>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</si>
  <si>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</si>
  <si>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</si>
  <si>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</si>
  <si>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</si>
  <si>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</si>
  <si>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</si>
  <si>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</si>
  <si>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</si>
  <si>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</si>
  <si>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</si>
  <si>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</si>
  <si>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</si>
  <si>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</si>
  <si>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</si>
  <si>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</si>
  <si>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</si>
  <si>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</si>
  <si>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</si>
  <si>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</si>
  <si>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</si>
  <si>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</si>
  <si>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</si>
  <si>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</si>
  <si>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</si>
  <si>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</si>
  <si>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</si>
  <si>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</si>
  <si>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</si>
  <si>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</si>
  <si>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</si>
  <si>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</si>
  <si>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</si>
  <si>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</si>
  <si>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</si>
  <si>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</si>
  <si>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</si>
  <si>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</si>
  <si>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</si>
  <si>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</si>
  <si>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</si>
  <si>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</si>
  <si>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</si>
  <si>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</si>
  <si>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</si>
  <si>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</si>
  <si>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</si>
  <si>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</si>
  <si>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</si>
  <si>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</si>
  <si>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</si>
  <si>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</si>
  <si>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</si>
  <si>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</si>
  <si>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</si>
  <si>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</si>
  <si>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</si>
  <si>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</si>
  <si>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</si>
  <si>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</si>
  <si>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</si>
  <si>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</si>
  <si>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</si>
  <si>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</si>
  <si>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</si>
  <si>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</si>
  <si>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</si>
  <si>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</si>
  <si>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</si>
  <si>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</si>
  <si>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</si>
  <si>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</si>
  <si>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</si>
  <si>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</si>
  <si>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</si>
  <si>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</si>
  <si>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</si>
  <si>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</si>
  <si>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</si>
  <si>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</si>
  <si>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</si>
  <si>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</si>
  <si>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</si>
  <si>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</si>
  <si>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</si>
  <si>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</si>
  <si>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</si>
  <si>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</si>
  <si>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</si>
  <si>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</si>
  <si>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</si>
  <si>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</si>
  <si>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</si>
  <si>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</si>
  <si>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</si>
  <si>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</si>
  <si>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</si>
  <si>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</si>
  <si>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</si>
  <si>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</si>
  <si>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</si>
  <si>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</si>
  <si>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</si>
  <si>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</si>
  <si>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</si>
  <si>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</si>
  <si>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</si>
  <si>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</si>
  <si>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</si>
  <si>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</si>
  <si>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</si>
  <si>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</si>
  <si>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</si>
  <si>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</si>
  <si>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</si>
  <si>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</si>
  <si>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</si>
  <si>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</si>
  <si>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</si>
  <si>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</si>
  <si>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</si>
  <si>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</si>
  <si>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</si>
  <si>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</si>
  <si>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</si>
  <si>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</si>
  <si>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</si>
  <si>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</si>
  <si>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</si>
  <si>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</si>
  <si>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</si>
  <si>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</si>
  <si>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</si>
  <si>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</si>
  <si>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</si>
  <si>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</si>
  <si>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</si>
  <si>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</si>
  <si>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</si>
  <si>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</si>
  <si>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</si>
  <si>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</si>
  <si>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</si>
  <si>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</si>
  <si>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</si>
  <si>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</si>
  <si>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</si>
  <si>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</si>
  <si>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</si>
  <si>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</si>
  <si>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</si>
  <si>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</si>
  <si>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</si>
  <si>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</si>
  <si>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</si>
  <si>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</si>
  <si>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</si>
  <si>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</si>
  <si>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</si>
  <si>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</si>
  <si>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</si>
  <si>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</si>
  <si>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</si>
  <si>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</si>
  <si>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</si>
  <si>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</si>
  <si>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</si>
  <si>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</si>
  <si>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</si>
  <si>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</si>
  <si>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</si>
  <si>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</si>
  <si>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</si>
  <si>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</si>
  <si>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</si>
  <si>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</si>
  <si>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</si>
  <si>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</si>
  <si>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</si>
  <si>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</si>
  <si>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</si>
  <si>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</si>
  <si>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</si>
  <si>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</si>
  <si>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</si>
  <si>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</si>
  <si>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</si>
  <si>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</si>
  <si>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</si>
  <si>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</si>
  <si>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</si>
  <si>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</si>
  <si>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</si>
  <si>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</si>
  <si>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</si>
  <si>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</si>
  <si>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</si>
  <si>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</si>
  <si>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</si>
  <si>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</si>
  <si>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</si>
  <si>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</si>
  <si>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</si>
  <si>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</si>
  <si>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</si>
  <si>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</si>
  <si>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</si>
  <si>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</si>
  <si>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</si>
  <si>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</si>
  <si>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</si>
  <si>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</si>
  <si>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</si>
  <si>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</si>
  <si>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</si>
  <si>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</si>
  <si>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</si>
  <si>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</si>
  <si>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</si>
  <si>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</si>
  <si>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</si>
  <si>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</si>
  <si>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</si>
  <si>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</si>
  <si>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</si>
  <si>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</si>
  <si>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</si>
  <si>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</si>
  <si>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</si>
  <si>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</si>
  <si>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</si>
  <si>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</si>
  <si>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</si>
  <si>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</si>
  <si>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</si>
  <si>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</si>
  <si>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</si>
  <si>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</si>
  <si>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</si>
  <si>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</si>
  <si>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</si>
  <si>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</si>
  <si>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</si>
  <si>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</si>
  <si>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</si>
  <si>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</si>
  <si>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</si>
  <si>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</si>
  <si>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</si>
  <si>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</si>
  <si>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</si>
  <si>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</si>
  <si>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</si>
  <si>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</si>
  <si>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</si>
  <si>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</si>
  <si>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</si>
  <si>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</si>
  <si>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</si>
  <si>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</si>
  <si>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</si>
  <si>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</si>
  <si>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</si>
  <si>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</si>
  <si>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</si>
  <si>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</si>
  <si>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</si>
  <si>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</si>
  <si>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</si>
  <si>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</si>
  <si>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</si>
  <si>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</si>
  <si>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</si>
  <si>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</si>
  <si>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</si>
  <si>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</si>
  <si>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</si>
  <si>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</si>
  <si>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</si>
  <si>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</si>
  <si>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</si>
  <si>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</si>
  <si>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</si>
  <si>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</si>
  <si>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</si>
  <si>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</si>
  <si>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</si>
  <si>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</si>
  <si>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</si>
  <si>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</si>
  <si>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</si>
  <si>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</si>
  <si>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</si>
  <si>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</si>
  <si>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</si>
  <si>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</si>
  <si>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</si>
  <si>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</si>
  <si>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</si>
  <si>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</si>
  <si>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</si>
  <si>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</si>
  <si>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</si>
  <si>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</si>
  <si>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</si>
  <si>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</si>
  <si>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</si>
  <si>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</si>
  <si>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</si>
  <si>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</si>
  <si>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</si>
  <si>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</si>
  <si>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</si>
  <si>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</si>
  <si>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</si>
  <si>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</si>
  <si>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</si>
  <si>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</si>
  <si>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</si>
  <si>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</si>
  <si>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</si>
  <si>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</si>
  <si>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</si>
  <si>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</si>
  <si>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</si>
  <si>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</si>
  <si>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</si>
  <si>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</si>
  <si>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</si>
  <si>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</si>
  <si>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</si>
  <si>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</si>
  <si>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</si>
  <si>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</si>
  <si>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</si>
  <si>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</si>
  <si>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</si>
  <si>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</si>
  <si>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</si>
  <si>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</si>
  <si>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</si>
  <si>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</si>
  <si>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</si>
  <si>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</si>
  <si>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</si>
  <si>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</si>
  <si>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</si>
  <si>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</si>
  <si>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</si>
  <si>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</si>
  <si>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</si>
  <si>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</si>
  <si>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</si>
  <si>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</si>
  <si>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</si>
  <si>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</si>
  <si>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</si>
  <si>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</si>
  <si>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</si>
  <si>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</si>
  <si>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</si>
  <si>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</si>
  <si>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</si>
  <si>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</si>
  <si>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</si>
  <si>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</si>
  <si>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</si>
  <si>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</si>
  <si>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</si>
  <si>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</si>
  <si>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</si>
  <si>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</si>
  <si>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</si>
  <si>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</si>
  <si>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</si>
  <si>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</si>
  <si>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</si>
  <si>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</si>
  <si>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</si>
  <si>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</si>
  <si>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</si>
  <si>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</si>
  <si>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</si>
  <si>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</si>
  <si>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</si>
  <si>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</si>
  <si>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</si>
  <si>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</si>
  <si>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</si>
  <si>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</si>
  <si>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</si>
  <si>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</si>
  <si>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</si>
  <si>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</si>
  <si>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</si>
  <si>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</si>
  <si>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</si>
  <si>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</si>
  <si>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</si>
  <si>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</si>
  <si>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</si>
  <si>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</si>
  <si>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</si>
  <si>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</si>
  <si>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</si>
  <si>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</si>
  <si>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</si>
  <si>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</si>
  <si>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</si>
  <si>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</si>
  <si>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</si>
  <si>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</si>
  <si>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</si>
  <si>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</si>
  <si>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</si>
  <si>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</si>
  <si>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</si>
  <si>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</si>
  <si>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</si>
  <si>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</si>
  <si>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</si>
  <si>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</si>
  <si>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</si>
  <si>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</si>
  <si>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</si>
  <si>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</si>
  <si>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</si>
  <si>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</si>
  <si>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</si>
  <si>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</si>
  <si>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</si>
  <si>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</si>
  <si>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</si>
  <si>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</si>
  <si>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</si>
  <si>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</si>
  <si>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</si>
  <si>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</si>
  <si>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</si>
  <si>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</si>
  <si>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</si>
  <si>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</si>
  <si>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</si>
  <si>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</si>
  <si>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</si>
  <si>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</si>
  <si>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</si>
  <si>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</si>
  <si>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</si>
  <si>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</si>
  <si>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</si>
  <si>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</si>
  <si>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</si>
  <si>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</si>
  <si>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</si>
  <si>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</si>
  <si>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</si>
  <si>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</si>
  <si>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</si>
  <si>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</si>
  <si>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</si>
  <si>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</si>
  <si>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</si>
  <si>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</si>
  <si>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</si>
  <si>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</si>
  <si>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</si>
  <si>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</si>
  <si>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</si>
  <si>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</si>
  <si>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</si>
  <si>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</si>
  <si>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</si>
  <si>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</si>
  <si>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</si>
  <si>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</si>
  <si>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</si>
  <si>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</si>
  <si>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</si>
  <si>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</si>
  <si>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</si>
  <si>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</si>
  <si>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</si>
  <si>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</si>
  <si>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</si>
  <si>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</si>
  <si>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</si>
  <si>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</si>
  <si>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</si>
  <si>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</si>
  <si>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</si>
  <si>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</si>
  <si>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</si>
  <si>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</si>
  <si>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</si>
  <si>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</si>
  <si>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</si>
  <si>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</si>
  <si>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</si>
  <si>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</si>
  <si>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</si>
  <si>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</si>
  <si>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</si>
  <si>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</si>
  <si>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</si>
  <si>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</si>
  <si>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</si>
  <si>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</si>
  <si>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</si>
  <si>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</si>
  <si>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</si>
  <si>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</si>
  <si>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</si>
  <si>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</si>
  <si>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</si>
  <si>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</si>
  <si>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</si>
  <si>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</si>
  <si>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</si>
  <si>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</si>
  <si>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</si>
  <si>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</si>
  <si>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</si>
  <si>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</si>
  <si>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</si>
  <si>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</si>
  <si>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</si>
  <si>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</si>
  <si>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</si>
  <si>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</si>
  <si>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</si>
  <si>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</si>
  <si>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</si>
  <si>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</si>
  <si>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</si>
  <si>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</si>
  <si>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</si>
  <si>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</si>
  <si>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</si>
  <si>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</si>
  <si>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</si>
  <si>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</si>
  <si>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</si>
  <si>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</si>
  <si>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</si>
  <si>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</si>
  <si>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</si>
  <si>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</si>
  <si>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</si>
  <si>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</si>
  <si>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</si>
  <si>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</si>
  <si>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</si>
  <si>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</si>
  <si>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</si>
  <si>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</si>
  <si>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</si>
  <si>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</si>
  <si>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</si>
  <si>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</si>
  <si>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</si>
  <si>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</si>
  <si>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</si>
  <si>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</si>
  <si>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</si>
  <si>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</si>
  <si>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</si>
  <si>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</si>
  <si>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</si>
  <si>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</si>
  <si>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</si>
  <si>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</si>
  <si>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</si>
  <si>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</si>
  <si>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</si>
  <si>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</si>
  <si>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</si>
  <si>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</si>
  <si>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</si>
  <si>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</si>
  <si>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</si>
  <si>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</si>
  <si>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</si>
  <si>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</si>
  <si>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</si>
  <si>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</si>
  <si>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</si>
  <si>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</si>
  <si>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</si>
  <si>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</si>
  <si>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</si>
  <si>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</si>
  <si>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</si>
  <si>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</si>
  <si>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</si>
  <si>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</si>
  <si>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</si>
  <si>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</si>
  <si>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</si>
  <si>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</si>
  <si>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</si>
  <si>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</si>
  <si>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</si>
  <si>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</si>
  <si>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</si>
  <si>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</si>
  <si>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</si>
  <si>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</si>
  <si>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</si>
  <si>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</si>
  <si>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</si>
  <si>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</si>
  <si>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</si>
  <si>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</si>
  <si>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</si>
  <si>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</si>
  <si>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</si>
  <si>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</si>
  <si>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</si>
  <si>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</si>
  <si>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</si>
  <si>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</si>
  <si>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</si>
  <si>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</si>
  <si>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</si>
  <si>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</si>
  <si>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</si>
  <si>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</si>
  <si>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</si>
  <si>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</si>
  <si>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</si>
  <si>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</si>
  <si>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</si>
  <si>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</si>
  <si>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</si>
  <si>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</si>
  <si>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</si>
  <si>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</si>
  <si>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</si>
  <si>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</si>
  <si>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</si>
  <si>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</si>
  <si>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</si>
  <si>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</si>
  <si>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</si>
  <si>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</si>
  <si>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</si>
  <si>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</si>
  <si>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</si>
  <si>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</si>
  <si>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</si>
  <si>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</si>
  <si>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</si>
  <si>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</si>
  <si>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</si>
  <si>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</si>
  <si>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</si>
  <si>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</si>
  <si>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</si>
  <si>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</si>
  <si>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</si>
  <si>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</si>
  <si>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</si>
  <si>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</si>
  <si>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</si>
  <si>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</si>
  <si>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</si>
  <si>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</si>
  <si>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</si>
  <si>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</si>
  <si>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</si>
  <si>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</si>
  <si>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</si>
  <si>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</si>
  <si>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</si>
  <si>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</si>
  <si>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</si>
  <si>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</si>
  <si>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</si>
  <si>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</si>
  <si>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</si>
  <si>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</si>
  <si>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</si>
  <si>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</si>
  <si>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</si>
  <si>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</si>
  <si>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</si>
  <si>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</si>
  <si>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</si>
  <si>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</si>
  <si>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</si>
  <si>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</si>
  <si>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</si>
  <si>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</si>
  <si>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</si>
  <si>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</si>
  <si>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</si>
  <si>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</si>
  <si>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</si>
  <si>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</si>
  <si>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</si>
  <si>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</si>
  <si>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</si>
  <si>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</si>
  <si>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</si>
  <si>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</si>
  <si>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</si>
  <si>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</si>
  <si>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</si>
  <si>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</si>
  <si>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</si>
  <si>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</si>
  <si>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</si>
  <si>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</si>
  <si>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</si>
  <si>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</si>
  <si>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</si>
  <si>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</si>
  <si>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</si>
  <si>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</si>
  <si>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</si>
  <si>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</si>
  <si>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</si>
  <si>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</si>
  <si>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</si>
  <si>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</si>
  <si>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</si>
  <si>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</si>
  <si>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</si>
  <si>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</si>
  <si>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</si>
  <si>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</si>
  <si>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</si>
  <si>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</si>
  <si>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</si>
  <si>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</si>
  <si>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</si>
  <si>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</si>
  <si>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</si>
  <si>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</si>
  <si>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</si>
  <si>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</si>
  <si>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</si>
  <si>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</si>
  <si>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</si>
  <si>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</si>
  <si>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</si>
  <si>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</si>
  <si>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</si>
  <si>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</si>
  <si>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</si>
  <si>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</si>
  <si>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</si>
  <si>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</si>
  <si>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</si>
  <si>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</si>
  <si>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</si>
  <si>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</si>
  <si>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</si>
  <si>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</si>
  <si>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</si>
  <si>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</si>
  <si>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</si>
  <si>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</si>
  <si>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</si>
  <si>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</si>
  <si>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</si>
  <si>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</si>
  <si>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</si>
  <si>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</si>
  <si>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</si>
  <si>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</si>
  <si>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</si>
  <si>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</si>
  <si>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</si>
  <si>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</si>
  <si>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</si>
  <si>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</si>
  <si>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</si>
  <si>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</si>
  <si>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</si>
  <si>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</si>
  <si>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</si>
  <si>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</si>
  <si>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</si>
  <si>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</si>
  <si>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</si>
  <si>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</si>
  <si>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</si>
  <si>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</si>
  <si>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</si>
  <si>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</si>
  <si>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</si>
  <si>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</si>
  <si>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</si>
  <si>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</si>
  <si>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</si>
  <si>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</si>
  <si>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</si>
  <si>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</si>
  <si>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</si>
  <si>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</si>
  <si>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</si>
  <si>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</si>
  <si>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</si>
  <si>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</si>
  <si>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</si>
  <si>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</si>
  <si>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</si>
  <si>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</si>
  <si>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</si>
  <si>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</si>
  <si>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</si>
  <si>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</si>
  <si>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</si>
  <si>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</si>
  <si>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</si>
  <si>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</si>
  <si>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</si>
  <si>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</si>
  <si>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</si>
  <si>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</si>
  <si>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</si>
  <si>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</si>
  <si>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</si>
  <si>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</si>
  <si>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</si>
  <si>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</si>
  <si>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</si>
  <si>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</si>
  <si>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</si>
  <si>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</si>
  <si>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</si>
  <si>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</si>
  <si>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</si>
  <si>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</si>
  <si>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</si>
  <si>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</si>
  <si>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</si>
  <si>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</si>
  <si>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</si>
  <si>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</si>
  <si>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</si>
  <si>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</si>
  <si>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</si>
  <si>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</si>
  <si>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</si>
  <si>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</si>
  <si>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</si>
  <si>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</si>
  <si>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</si>
  <si>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</si>
  <si>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</si>
  <si>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</si>
  <si>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</si>
  <si>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</si>
  <si>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</si>
  <si>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</si>
  <si>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</si>
  <si>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</si>
  <si>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</si>
  <si>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</si>
  <si>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</si>
  <si>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</si>
  <si>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</si>
  <si>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</si>
  <si>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</si>
  <si>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</si>
  <si>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</si>
  <si>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</si>
  <si>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</si>
  <si>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</si>
  <si>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</si>
  <si>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</si>
  <si>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</si>
  <si>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</si>
  <si>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</si>
  <si>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</si>
  <si>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</si>
  <si>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</si>
  <si>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</si>
  <si>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</si>
  <si>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</si>
  <si>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</si>
  <si>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</si>
  <si>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</si>
  <si>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</si>
  <si>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</si>
  <si>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</si>
  <si>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</si>
  <si>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</si>
  <si>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</si>
  <si>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</si>
  <si>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</si>
  <si>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</si>
  <si>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</si>
  <si>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</si>
  <si>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</si>
  <si>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</si>
  <si>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</si>
  <si>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</si>
  <si>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</si>
  <si>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</si>
  <si>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</si>
  <si>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</si>
  <si>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</si>
  <si>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</si>
  <si>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</si>
  <si>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</si>
  <si>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</si>
  <si>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</si>
  <si>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</si>
  <si>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</si>
  <si>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</si>
  <si>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</si>
  <si>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</si>
  <si>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</si>
  <si>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</si>
  <si>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</si>
  <si>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</si>
  <si>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</si>
  <si>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</si>
  <si>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</si>
  <si>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</si>
  <si>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</si>
  <si>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</si>
  <si>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</si>
  <si>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</si>
  <si>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</si>
  <si>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</si>
  <si>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</si>
  <si>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</si>
  <si>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</si>
  <si>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</si>
  <si>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</si>
  <si>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</si>
  <si>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</si>
  <si>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</si>
  <si>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</si>
  <si>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</si>
  <si>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</si>
  <si>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</si>
  <si>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</si>
  <si>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</si>
  <si>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</si>
  <si>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</si>
  <si>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</si>
  <si>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</si>
  <si>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</si>
  <si>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</si>
  <si>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</si>
  <si>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</si>
  <si>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</si>
  <si>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</si>
  <si>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</si>
  <si>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</si>
  <si>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</si>
  <si>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</si>
  <si>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</si>
  <si>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</si>
  <si>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</si>
  <si>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</si>
  <si>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</si>
  <si>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</si>
  <si>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</si>
  <si>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</si>
  <si>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</si>
  <si>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</si>
  <si>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</si>
  <si>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</si>
  <si>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</si>
  <si>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</si>
  <si>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</si>
  <si>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</si>
  <si>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</si>
  <si>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</si>
  <si>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</si>
  <si>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</si>
  <si>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</si>
  <si>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</si>
  <si>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</si>
  <si>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</si>
  <si>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</si>
  <si>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</si>
  <si>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</si>
  <si>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</si>
  <si>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</si>
  <si>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</si>
  <si>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</si>
  <si>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</si>
  <si>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</si>
  <si>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</si>
  <si>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</si>
  <si>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</si>
  <si>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</si>
  <si>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</si>
  <si>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</si>
  <si>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</si>
  <si>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</si>
  <si>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</si>
  <si>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</si>
  <si>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</si>
  <si>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</si>
  <si>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</si>
  <si>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</si>
  <si>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</si>
  <si>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</si>
  <si>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</si>
  <si>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</si>
  <si>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</si>
  <si>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</si>
  <si>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</si>
  <si>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</si>
  <si>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</si>
  <si>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</si>
  <si>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</si>
  <si>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</si>
  <si>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</si>
  <si>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</si>
  <si>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</si>
  <si>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</si>
  <si>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</si>
  <si>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</si>
  <si>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</si>
  <si>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</si>
  <si>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</si>
  <si>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</si>
  <si>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</si>
  <si>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</si>
  <si>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</si>
  <si>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</si>
  <si>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</si>
  <si>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</si>
  <si>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</si>
  <si>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</si>
  <si>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</si>
  <si>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</si>
  <si>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</si>
  <si>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</si>
  <si>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</si>
  <si>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</si>
  <si>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</si>
  <si>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</si>
  <si>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</si>
  <si>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</si>
  <si>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</si>
  <si>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</si>
  <si>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</si>
  <si>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</si>
  <si>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</si>
  <si>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</si>
  <si>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</si>
  <si>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</si>
  <si>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</si>
  <si>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</si>
  <si>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</si>
  <si>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</si>
  <si>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</si>
  <si>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</si>
  <si>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</si>
  <si>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</si>
  <si>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</si>
  <si>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</si>
  <si>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</si>
  <si>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</si>
  <si>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</si>
  <si>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</si>
  <si>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</si>
  <si>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</si>
  <si>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</si>
  <si>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</si>
  <si>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</si>
  <si>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</si>
  <si>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</si>
  <si>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</si>
  <si>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</si>
  <si>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</si>
  <si>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</si>
  <si>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</si>
  <si>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</si>
  <si>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</si>
  <si>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</si>
  <si>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</si>
  <si>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</si>
  <si>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</si>
  <si>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</si>
  <si>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</si>
  <si>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</si>
  <si>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</si>
  <si>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</si>
  <si>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</si>
  <si>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</si>
  <si>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</si>
  <si>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</si>
  <si>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</si>
  <si>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</si>
  <si>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</si>
  <si>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</si>
  <si>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</si>
  <si>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</si>
  <si>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</si>
  <si>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</si>
  <si>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</si>
  <si>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</si>
  <si>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</si>
  <si>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</si>
  <si>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</si>
  <si>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</si>
  <si>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</si>
  <si>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</si>
  <si>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</si>
  <si>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</si>
  <si>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</si>
  <si>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</si>
  <si>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</si>
  <si>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</si>
  <si>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</si>
  <si>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</si>
  <si>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</si>
  <si>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</si>
  <si>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</si>
  <si>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</si>
  <si>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</si>
  <si>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</si>
  <si>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</si>
  <si>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</si>
  <si>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</si>
  <si>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</si>
  <si>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</si>
  <si>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</si>
  <si>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</si>
  <si>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</si>
  <si>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</si>
  <si>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</si>
  <si>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</si>
  <si>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</si>
  <si>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</si>
  <si>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</si>
  <si>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</si>
  <si>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</si>
  <si>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</si>
  <si>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</si>
  <si>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</si>
  <si>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</si>
  <si>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</si>
  <si>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</si>
  <si>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</si>
  <si>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</si>
  <si>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</si>
  <si>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</si>
  <si>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</si>
  <si>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</si>
  <si>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</si>
  <si>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</si>
  <si>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</si>
  <si>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</si>
  <si>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</si>
  <si>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</si>
  <si>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</si>
  <si>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</si>
  <si>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</si>
  <si>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</si>
  <si>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</si>
  <si>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</si>
  <si>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</si>
  <si>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</si>
  <si>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</si>
  <si>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</si>
  <si>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</si>
  <si>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</si>
  <si>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</si>
  <si>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</si>
  <si>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</si>
  <si>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</si>
  <si>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</si>
  <si>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</si>
  <si>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</si>
  <si>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</si>
  <si>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</si>
  <si>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</si>
  <si>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</si>
  <si>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</si>
  <si>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</si>
  <si>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</si>
  <si>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</si>
  <si>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</si>
  <si>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</si>
  <si>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</si>
  <si>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</si>
  <si>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</si>
  <si>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</si>
  <si>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</si>
  <si>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</si>
  <si>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</si>
  <si>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</si>
  <si>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</si>
  <si>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</si>
  <si>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</si>
  <si>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</si>
  <si>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</si>
  <si>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</si>
  <si>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</si>
  <si>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</si>
  <si>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</si>
  <si>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</si>
  <si>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</si>
  <si>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</si>
  <si>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</si>
  <si>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</si>
  <si>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</si>
  <si>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</si>
  <si>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</si>
  <si>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</si>
  <si>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</si>
  <si>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</si>
  <si>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</si>
  <si>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</si>
  <si>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</si>
  <si>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</si>
  <si>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</si>
  <si>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</si>
  <si>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</si>
  <si>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</si>
  <si>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</si>
  <si>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</si>
  <si>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</si>
  <si>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</si>
  <si>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</si>
  <si>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</si>
  <si>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</si>
  <si>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</si>
  <si>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</si>
  <si>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</si>
  <si>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</si>
  <si>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</si>
  <si>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</si>
  <si>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</si>
  <si>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</si>
  <si>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</si>
  <si>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</si>
  <si>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</si>
  <si>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</si>
  <si>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</si>
  <si>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</si>
  <si>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</si>
  <si>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</si>
  <si>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</si>
  <si>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</si>
  <si>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</si>
  <si>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</si>
  <si>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</si>
  <si>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</si>
  <si>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</si>
  <si>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</si>
  <si>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</si>
  <si>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</si>
  <si>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</si>
  <si>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</si>
  <si>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</si>
  <si>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</si>
  <si>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</si>
  <si>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</si>
  <si>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</si>
  <si>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</si>
  <si>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</si>
  <si>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</si>
  <si>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</si>
  <si>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</si>
  <si>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</si>
  <si>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</si>
  <si>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</si>
  <si>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</si>
  <si>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</si>
  <si>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</si>
  <si>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</si>
  <si>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</si>
  <si>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</si>
  <si>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</si>
  <si>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</si>
  <si>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</si>
  <si>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</si>
  <si>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</si>
  <si>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</si>
  <si>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</si>
  <si>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</si>
  <si>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</si>
  <si>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</si>
  <si>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</si>
  <si>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</si>
  <si>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</si>
  <si>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</si>
  <si>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</si>
  <si>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</si>
  <si>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</si>
  <si>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</si>
  <si>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</si>
  <si>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</si>
  <si>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</si>
  <si>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</si>
  <si>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</si>
  <si>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</si>
  <si>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</si>
  <si>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</si>
  <si>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</si>
  <si>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</si>
  <si>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</si>
  <si>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</si>
  <si>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</si>
  <si>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</si>
  <si>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</si>
  <si>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</si>
  <si>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</si>
  <si>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</si>
  <si>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</si>
  <si>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</si>
  <si>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</si>
  <si>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</si>
  <si>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</si>
  <si>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</si>
  <si>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</si>
  <si>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</si>
  <si>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</si>
  <si>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</si>
  <si>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</si>
  <si>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</si>
  <si>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</si>
  <si>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</si>
  <si>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</si>
  <si>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</si>
  <si>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</si>
  <si>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</si>
  <si>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</si>
  <si>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</si>
  <si>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</si>
  <si>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</si>
  <si>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</si>
  <si>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</si>
  <si>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</si>
  <si>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</si>
  <si>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</si>
  <si>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</si>
  <si>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</si>
  <si>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</si>
  <si>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</si>
  <si>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</si>
  <si>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</si>
  <si>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</si>
  <si>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</si>
  <si>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</si>
  <si>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</si>
  <si>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</si>
  <si>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</si>
  <si>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</si>
  <si>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</si>
  <si>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</si>
  <si>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</si>
  <si>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</si>
  <si>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</si>
  <si>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</si>
  <si>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</si>
  <si>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</si>
  <si>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</si>
  <si>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</si>
  <si>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</si>
  <si>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</si>
  <si>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</si>
  <si>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</si>
  <si>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</si>
  <si>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</si>
  <si>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</si>
  <si>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</si>
  <si>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</si>
  <si>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</si>
  <si>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</si>
  <si>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</si>
  <si>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</si>
  <si>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</si>
  <si>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</si>
  <si>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</si>
  <si>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</si>
  <si>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</si>
  <si>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</si>
  <si>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</si>
  <si>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</si>
  <si>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</si>
  <si>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</si>
  <si>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</si>
  <si>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</si>
  <si>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</si>
  <si>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</si>
  <si>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</si>
  <si>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</si>
  <si>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</si>
  <si>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</si>
  <si>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</si>
  <si>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</si>
  <si>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</si>
  <si>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</si>
  <si>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</si>
  <si>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</si>
  <si>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</si>
  <si>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</si>
  <si>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</si>
  <si>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</si>
  <si>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</si>
  <si>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</si>
  <si>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</si>
  <si>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</si>
  <si>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</si>
  <si>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</si>
  <si>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</si>
  <si>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</si>
  <si>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</si>
  <si>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</si>
  <si>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</si>
  <si>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</si>
  <si>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</si>
  <si>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</si>
  <si>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</si>
  <si>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</si>
  <si>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</si>
  <si>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</si>
  <si>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</si>
  <si>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</si>
  <si>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</si>
  <si>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</si>
  <si>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</si>
  <si>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</si>
  <si>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</si>
  <si>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</si>
  <si>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</si>
  <si>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</si>
  <si>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</si>
  <si>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</si>
  <si>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</si>
  <si>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</si>
  <si>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</si>
  <si>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</si>
  <si>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</si>
  <si>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</si>
  <si>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</si>
  <si>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</si>
  <si>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</si>
  <si>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</si>
  <si>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</si>
  <si>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</si>
  <si>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</si>
  <si>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</si>
  <si>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</si>
  <si>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</si>
  <si>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</si>
  <si>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</si>
  <si>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</si>
  <si>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</si>
  <si>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</si>
  <si>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</si>
  <si>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</si>
  <si>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</si>
  <si>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</si>
  <si>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</si>
  <si>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</si>
  <si>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</si>
  <si>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</si>
  <si>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</si>
  <si>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</si>
  <si>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</si>
  <si>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</si>
  <si>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</si>
  <si>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</si>
  <si>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</si>
  <si>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</si>
  <si>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</si>
  <si>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</si>
  <si>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</si>
  <si>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</si>
  <si>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</si>
  <si>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</si>
  <si>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</si>
  <si>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</si>
  <si>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</si>
  <si>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</si>
  <si>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</si>
  <si>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</si>
  <si>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</si>
  <si>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</si>
  <si>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</si>
  <si>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</si>
  <si>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</si>
  <si>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</si>
  <si>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</si>
  <si>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</si>
  <si>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</si>
  <si>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</si>
  <si>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</si>
  <si>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</si>
  <si>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</si>
  <si>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</si>
  <si>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</si>
  <si>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</si>
  <si>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</si>
  <si>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</si>
  <si>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</si>
  <si>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</si>
  <si>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</si>
  <si>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</si>
  <si>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</si>
  <si>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</si>
  <si>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</si>
  <si>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</si>
  <si>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</si>
  <si>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</si>
  <si>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</si>
  <si>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</si>
  <si>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</si>
  <si>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</si>
  <si>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</si>
  <si>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</si>
  <si>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</si>
  <si>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</si>
  <si>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</si>
  <si>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</si>
  <si>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</si>
  <si>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</si>
  <si>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</si>
  <si>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</si>
  <si>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</si>
  <si>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</si>
  <si>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</si>
  <si>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</si>
  <si>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</si>
  <si>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</si>
  <si>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</si>
  <si>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</si>
  <si>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</si>
  <si>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</si>
  <si>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</si>
  <si>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</si>
  <si>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</si>
  <si>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</si>
  <si>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</si>
  <si>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</si>
  <si>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</si>
  <si>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</si>
  <si>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</si>
  <si>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</si>
  <si>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</si>
  <si>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</si>
  <si>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</si>
  <si>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</si>
  <si>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</si>
  <si>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</si>
  <si>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</si>
  <si>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</si>
  <si>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</si>
  <si>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</si>
  <si>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</si>
  <si>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</si>
  <si>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</si>
  <si>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</si>
  <si>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</si>
  <si>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</si>
  <si>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</si>
  <si>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</si>
  <si>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</si>
  <si>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</si>
  <si>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</si>
  <si>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</si>
  <si>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</si>
  <si>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</si>
  <si>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</si>
  <si>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</si>
  <si>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</si>
  <si>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</si>
  <si>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</si>
  <si>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</si>
  <si>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</si>
  <si>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</si>
  <si>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</si>
  <si>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</si>
  <si>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</si>
  <si>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</si>
  <si>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</si>
  <si>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</si>
  <si>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</si>
  <si>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</si>
  <si>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</si>
  <si>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</si>
  <si>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</si>
  <si>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</si>
  <si>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</si>
  <si>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</si>
  <si>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</si>
  <si>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</si>
  <si>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</si>
  <si>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</si>
  <si>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</si>
  <si>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</si>
  <si>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</si>
  <si>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</si>
  <si>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</si>
  <si>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</si>
  <si>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</si>
  <si>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</si>
  <si>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</si>
  <si>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</si>
  <si>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</si>
  <si>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</si>
  <si>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</si>
  <si>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</si>
  <si>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</si>
  <si>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</si>
  <si>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</si>
  <si>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</si>
  <si>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</si>
  <si>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</si>
  <si>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</si>
  <si>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</si>
  <si>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</si>
  <si>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</si>
  <si>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</si>
  <si>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</si>
  <si>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</si>
  <si>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</si>
  <si>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</si>
  <si>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</si>
  <si>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</si>
  <si>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</si>
  <si>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</si>
  <si>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</si>
  <si>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</si>
  <si>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</si>
  <si>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</si>
  <si>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</si>
  <si>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</si>
  <si>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</si>
  <si>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</si>
  <si>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</si>
  <si>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</si>
  <si>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</si>
  <si>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</si>
  <si>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</si>
  <si>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</si>
  <si>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</si>
  <si>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</si>
  <si>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</si>
  <si>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</si>
  <si>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</si>
  <si>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</si>
  <si>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</si>
  <si>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</si>
  <si>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</si>
  <si>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</si>
  <si>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</si>
  <si>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</si>
  <si>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</si>
  <si>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</si>
  <si>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</si>
  <si>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</si>
  <si>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</si>
  <si>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</si>
  <si>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</si>
  <si>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</si>
  <si>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</si>
  <si>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</si>
  <si>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</si>
  <si>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</si>
  <si>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</si>
  <si>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</si>
  <si>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</si>
  <si>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</si>
  <si>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</si>
  <si>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</si>
  <si>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</si>
  <si>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</si>
  <si>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</si>
  <si>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</si>
  <si>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</si>
  <si>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</si>
  <si>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</si>
  <si>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</si>
  <si>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</si>
  <si>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</si>
  <si>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</si>
  <si>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</si>
  <si>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</si>
  <si>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</si>
  <si>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</si>
  <si>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</si>
  <si>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</si>
  <si>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</si>
  <si>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</si>
  <si>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</si>
  <si>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</si>
  <si>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</si>
  <si>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</si>
  <si>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</si>
  <si>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</si>
  <si>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</si>
  <si>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</si>
  <si>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</si>
  <si>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</si>
  <si>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</si>
  <si>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</si>
  <si>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</si>
  <si>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</si>
  <si>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</si>
  <si>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</si>
  <si>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</si>
  <si>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</si>
  <si>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</si>
  <si>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</si>
  <si>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</si>
  <si>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</si>
  <si>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</si>
  <si>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</si>
  <si>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</si>
  <si>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</si>
  <si>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</si>
  <si>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</si>
  <si>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</si>
  <si>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</si>
  <si>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</si>
  <si>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</si>
  <si>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</si>
  <si>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</si>
  <si>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</si>
  <si>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</si>
  <si>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</si>
  <si>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</si>
  <si>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</si>
  <si>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</si>
  <si>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</si>
  <si>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</si>
  <si>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</si>
  <si>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</si>
  <si>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</si>
  <si>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</si>
  <si>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</si>
  <si>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</si>
  <si>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</si>
  <si>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</si>
  <si>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</si>
  <si>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</si>
  <si>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</si>
  <si>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</si>
  <si>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</si>
  <si>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</si>
  <si>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</si>
  <si>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</si>
  <si>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</si>
  <si>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</si>
  <si>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</si>
  <si>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</si>
  <si>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</si>
  <si>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</si>
  <si>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</si>
  <si>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</si>
  <si>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</si>
  <si>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</si>
  <si>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</si>
  <si>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</si>
  <si>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</si>
  <si>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</si>
  <si>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</si>
  <si>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</si>
  <si>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</si>
  <si>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</si>
  <si>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</si>
  <si>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</si>
  <si>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</si>
  <si>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</si>
  <si>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</si>
  <si>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</si>
  <si>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</si>
  <si>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</si>
  <si>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</si>
  <si>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</si>
  <si>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</si>
  <si>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</si>
  <si>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</si>
  <si>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</si>
  <si>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</si>
  <si>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</si>
  <si>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</si>
  <si>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</si>
  <si>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</si>
  <si>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</si>
  <si>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</si>
  <si>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</si>
  <si>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</si>
  <si>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</si>
  <si>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</si>
  <si>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</si>
  <si>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</si>
  <si>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</si>
  <si>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</si>
  <si>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</si>
  <si>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</si>
  <si>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</si>
  <si>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</si>
  <si>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</si>
  <si>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</si>
  <si>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</si>
  <si>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</si>
  <si>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</si>
  <si>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</si>
  <si>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</si>
  <si>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</si>
  <si>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</si>
  <si>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</si>
  <si>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</si>
  <si>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</si>
  <si>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</si>
  <si>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</si>
  <si>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</si>
  <si>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</si>
  <si>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</si>
  <si>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</si>
  <si>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</si>
  <si>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</si>
  <si>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</si>
  <si>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</si>
  <si>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</si>
  <si>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</si>
  <si>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</si>
  <si>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</si>
  <si>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</si>
  <si>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</si>
  <si>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</si>
  <si>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</si>
  <si>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</si>
  <si>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</si>
  <si>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</si>
  <si>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</si>
  <si>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</si>
  <si>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</si>
  <si>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</si>
  <si>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</si>
  <si>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</si>
  <si>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</si>
  <si>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</si>
  <si>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</si>
  <si>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</si>
  <si>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</si>
  <si>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</si>
  <si>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</si>
  <si>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</si>
  <si>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</si>
  <si>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</si>
  <si>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</si>
  <si>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</si>
  <si>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</si>
  <si>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</si>
  <si>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</si>
  <si>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</si>
  <si>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</si>
  <si>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</si>
  <si>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</si>
  <si>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</si>
  <si>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</si>
  <si>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</si>
  <si>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</si>
  <si>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</si>
  <si>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</si>
  <si>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</si>
  <si>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</si>
  <si>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</si>
  <si>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</si>
  <si>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</si>
  <si>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</si>
  <si>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</si>
  <si>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</si>
  <si>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</si>
  <si>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</si>
  <si>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</si>
  <si>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</si>
  <si>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</si>
  <si>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</si>
  <si>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</si>
  <si>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</si>
  <si>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</si>
  <si>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</si>
  <si>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</si>
  <si>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</si>
  <si>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</si>
  <si>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</si>
  <si>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</si>
  <si>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</si>
  <si>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</si>
  <si>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</si>
  <si>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</si>
  <si>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</si>
  <si>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</si>
  <si>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</si>
  <si>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</si>
  <si>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</si>
  <si>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</si>
  <si>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</si>
  <si>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</si>
  <si>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</si>
  <si>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</si>
  <si>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</si>
  <si>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</si>
  <si>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</si>
  <si>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</si>
  <si>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</si>
  <si>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</si>
  <si>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</si>
  <si>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</si>
  <si>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</si>
  <si>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</si>
  <si>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</si>
  <si>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</si>
  <si>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</si>
  <si>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</si>
  <si>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</si>
  <si>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</si>
  <si>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</si>
  <si>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</si>
  <si>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</si>
  <si>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</si>
  <si>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</si>
  <si>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</si>
  <si>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</si>
  <si>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</si>
  <si>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</si>
  <si>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</si>
  <si>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</si>
  <si>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</si>
  <si>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</si>
  <si>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</si>
  <si>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</si>
  <si>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</si>
  <si>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</si>
  <si>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</si>
  <si>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</si>
  <si>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</si>
  <si>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</si>
  <si>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</si>
  <si>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</si>
  <si>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</si>
  <si>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</si>
  <si>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</si>
  <si>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</si>
  <si>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</si>
  <si>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</si>
  <si>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</si>
  <si>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</si>
  <si>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</si>
  <si>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</si>
  <si>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</si>
  <si>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</si>
  <si>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</si>
  <si>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</si>
  <si>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</si>
  <si>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</si>
  <si>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</si>
  <si>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</si>
  <si>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</si>
  <si>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</si>
  <si>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</si>
  <si>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</si>
  <si>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</si>
  <si>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</si>
  <si>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</si>
  <si>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</si>
  <si>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</si>
  <si>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</si>
  <si>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</si>
  <si>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</si>
  <si>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</si>
  <si>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</si>
  <si>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</si>
  <si>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</si>
  <si>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</si>
  <si>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</si>
  <si>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</si>
  <si>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</si>
  <si>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</si>
  <si>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</si>
  <si>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</si>
  <si>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</si>
  <si>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</si>
  <si>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</si>
  <si>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</si>
  <si>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</si>
  <si>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</si>
  <si>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</si>
  <si>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</si>
  <si>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</si>
  <si>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</si>
  <si>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</si>
  <si>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</si>
  <si>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</si>
  <si>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</si>
  <si>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</si>
  <si>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</si>
  <si>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</si>
  <si>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</si>
  <si>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</si>
  <si>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</si>
  <si>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</si>
  <si>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</si>
  <si>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</si>
  <si>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</si>
  <si>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</si>
  <si>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</si>
  <si>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</si>
  <si>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</si>
  <si>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</si>
  <si>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</si>
  <si>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</si>
  <si>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</si>
  <si>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</si>
  <si>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</si>
  <si>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</si>
  <si>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</si>
  <si>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</si>
  <si>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</si>
  <si>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</si>
  <si>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</si>
  <si>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</si>
  <si>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</si>
  <si>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</si>
  <si>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</si>
  <si>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</si>
  <si>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</si>
  <si>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</si>
  <si>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</si>
  <si>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</si>
  <si>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</si>
  <si>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</si>
  <si>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</si>
  <si>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</si>
  <si>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</si>
  <si>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</si>
  <si>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</si>
  <si>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</si>
  <si>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</si>
  <si>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</si>
  <si>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</si>
  <si>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</si>
  <si>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</si>
  <si>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</si>
  <si>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</si>
  <si>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</si>
  <si>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</si>
  <si>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</si>
  <si>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</si>
  <si>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</si>
  <si>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</si>
  <si>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</si>
  <si>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</si>
  <si>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</si>
  <si>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</si>
  <si>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</si>
  <si>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</si>
  <si>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</si>
  <si>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</si>
  <si>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</si>
  <si>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</si>
  <si>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</si>
  <si>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</si>
  <si>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</si>
  <si>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</si>
  <si>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</si>
  <si>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</si>
  <si>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</si>
  <si>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</si>
  <si>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</si>
  <si>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</si>
  <si>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</si>
  <si>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</si>
  <si>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</si>
  <si>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</si>
  <si>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</si>
  <si>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</si>
  <si>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</si>
  <si>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</si>
  <si>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</si>
  <si>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</si>
  <si>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</si>
  <si>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</si>
  <si>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</si>
  <si>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</si>
  <si>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</si>
  <si>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</si>
  <si>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</si>
  <si>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</si>
  <si>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</si>
  <si>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</si>
  <si>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</si>
  <si>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</si>
  <si>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</si>
  <si>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</si>
  <si>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</si>
  <si>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</si>
  <si>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</si>
  <si>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</si>
  <si>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</si>
  <si>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</si>
  <si>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</si>
  <si>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</si>
  <si>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</si>
  <si>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</si>
  <si>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</si>
  <si>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</si>
  <si>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</si>
  <si>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</si>
  <si>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</si>
  <si>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</si>
  <si>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</si>
  <si>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</si>
  <si>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</si>
  <si>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</si>
  <si>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</si>
  <si>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</si>
  <si>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</si>
  <si>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</si>
  <si>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</si>
  <si>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</si>
  <si>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</si>
  <si>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</si>
  <si>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</si>
  <si>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</si>
  <si>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</si>
  <si>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</si>
  <si>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</si>
  <si>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</si>
  <si>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</si>
  <si>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</si>
  <si>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</si>
  <si>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</si>
  <si>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</si>
  <si>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</si>
  <si>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</si>
  <si>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</si>
  <si>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</si>
  <si>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</si>
  <si>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</si>
  <si>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</si>
  <si>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</si>
  <si>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</si>
  <si>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</si>
  <si>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</si>
  <si>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</si>
  <si>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</si>
  <si>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</si>
  <si>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</si>
  <si>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</si>
  <si>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</si>
  <si>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</si>
  <si>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</si>
  <si>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</si>
  <si>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</si>
  <si>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</si>
  <si>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</si>
  <si>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</si>
  <si>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</si>
  <si>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</si>
  <si>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</si>
  <si>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</si>
  <si>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</si>
  <si>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</si>
  <si>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</si>
  <si>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</si>
  <si>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</si>
  <si>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</si>
  <si>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</si>
  <si>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</si>
  <si>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</si>
  <si>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</si>
  <si>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</si>
  <si>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</si>
  <si>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</si>
  <si>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</si>
  <si>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</si>
  <si>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</si>
  <si>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</si>
  <si>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</si>
  <si>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</si>
  <si>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</si>
  <si>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</si>
  <si>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</si>
  <si>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</si>
  <si>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</si>
  <si>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</si>
  <si>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</si>
  <si>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</si>
  <si>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</si>
  <si>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</si>
  <si>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</si>
  <si>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</si>
  <si>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</si>
  <si>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</si>
  <si>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</si>
  <si>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</si>
  <si>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</si>
  <si>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</si>
  <si>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</si>
  <si>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</si>
  <si>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</si>
  <si>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</si>
  <si>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</si>
  <si>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</si>
  <si>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</si>
  <si>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</si>
  <si>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</si>
  <si>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</si>
  <si>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</si>
  <si>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</si>
  <si>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</si>
  <si>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</si>
  <si>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</si>
  <si>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</si>
  <si>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</si>
  <si>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</si>
  <si>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</si>
  <si>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</si>
  <si>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</si>
  <si>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</si>
  <si>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</si>
  <si>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</si>
  <si>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</si>
  <si>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</si>
  <si>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</si>
  <si>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</si>
  <si>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</si>
  <si>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</si>
  <si>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</si>
  <si>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</si>
  <si>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</si>
  <si>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</si>
  <si>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</si>
  <si>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</si>
  <si>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</si>
  <si>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</si>
  <si>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</si>
  <si>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</si>
  <si>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</si>
  <si>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</si>
  <si>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</si>
  <si>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</si>
  <si>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</si>
  <si>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</si>
  <si>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</si>
  <si>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</si>
  <si>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</si>
  <si>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</si>
  <si>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</si>
  <si>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</si>
  <si>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</si>
  <si>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</si>
  <si>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</si>
  <si>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</si>
  <si>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</si>
  <si>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</si>
  <si>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</si>
  <si>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</si>
  <si>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</si>
  <si>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</si>
  <si>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</si>
  <si>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</si>
  <si>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</si>
  <si>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</si>
  <si>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</si>
  <si>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</si>
  <si>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</si>
  <si>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</si>
  <si>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</si>
  <si>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</si>
  <si>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</si>
  <si>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</si>
  <si>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</si>
  <si>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</si>
  <si>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</si>
  <si>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</si>
  <si>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</si>
  <si>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</si>
  <si>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</si>
  <si>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</si>
  <si>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</si>
  <si>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</si>
  <si>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</si>
  <si>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</si>
  <si>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</si>
  <si>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</si>
  <si>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</si>
  <si>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</si>
  <si>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</si>
  <si>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</si>
  <si>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</si>
  <si>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</si>
  <si>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</si>
  <si>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</si>
  <si>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</si>
  <si>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</si>
  <si>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</si>
  <si>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</si>
  <si>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</si>
  <si>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</si>
  <si>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</si>
  <si>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</si>
  <si>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</si>
  <si>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</si>
  <si>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</si>
  <si>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</si>
  <si>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</si>
  <si>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</si>
  <si>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</si>
  <si>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</si>
  <si>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</si>
  <si>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</si>
  <si>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</si>
  <si>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</si>
  <si>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</si>
  <si>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</si>
  <si>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</si>
  <si>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</si>
  <si>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</si>
  <si>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</si>
  <si>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</si>
  <si>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</si>
  <si>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</si>
  <si>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</si>
  <si>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</si>
  <si>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</si>
  <si>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</si>
  <si>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</si>
  <si>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</si>
  <si>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</si>
  <si>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</si>
  <si>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</si>
  <si>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</si>
  <si>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</si>
  <si>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</si>
  <si>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</si>
  <si>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</si>
  <si>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</si>
  <si>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</si>
  <si>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</si>
  <si>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</si>
  <si>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</si>
  <si>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</si>
  <si>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</si>
  <si>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</si>
  <si>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</si>
  <si>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</si>
  <si>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</si>
  <si>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</si>
  <si>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</si>
  <si>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</si>
  <si>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</si>
  <si>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</si>
  <si>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</si>
  <si>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</si>
  <si>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</si>
  <si>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</si>
  <si>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</si>
  <si>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</si>
  <si>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</si>
  <si>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</si>
  <si>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</si>
  <si>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</si>
  <si>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</si>
  <si>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</si>
  <si>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</si>
  <si>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</si>
  <si>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</si>
  <si>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</si>
  <si>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</si>
  <si>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</si>
  <si>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</si>
  <si>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</si>
  <si>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</si>
  <si>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</si>
  <si>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</si>
  <si>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</si>
  <si>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</si>
  <si>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</si>
  <si>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</si>
  <si>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</si>
  <si>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</si>
  <si>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</si>
  <si>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</si>
  <si>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</si>
  <si>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</si>
  <si>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</si>
  <si>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</si>
  <si>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</si>
  <si>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</si>
  <si>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</si>
  <si>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</si>
  <si>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</si>
  <si>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</si>
  <si>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</si>
  <si>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</si>
  <si>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</si>
  <si>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</si>
  <si>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</si>
  <si>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</si>
  <si>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</si>
  <si>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</si>
  <si>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</si>
  <si>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</si>
  <si>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</si>
  <si>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</si>
  <si>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</si>
  <si>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</si>
  <si>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</si>
  <si>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</si>
  <si>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</si>
  <si>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</si>
  <si>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</si>
  <si>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</si>
  <si>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</si>
  <si>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</si>
  <si>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</si>
  <si>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</si>
  <si>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</si>
  <si>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</si>
  <si>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</si>
  <si>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</si>
  <si>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</si>
  <si>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</si>
  <si>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</si>
  <si>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</si>
  <si>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</si>
  <si>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</si>
  <si>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</si>
  <si>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</si>
  <si>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</si>
  <si>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</si>
  <si>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</si>
  <si>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</si>
  <si>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</si>
  <si>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</si>
  <si>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</si>
  <si>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</si>
  <si>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</si>
  <si>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</si>
  <si>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</si>
  <si>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</si>
  <si>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</si>
  <si>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</si>
  <si>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</si>
  <si>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</si>
  <si>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</si>
  <si>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</si>
  <si>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</si>
  <si>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</si>
  <si>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</si>
  <si>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</si>
  <si>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</si>
  <si>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</si>
  <si>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</si>
  <si>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</si>
  <si>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</si>
  <si>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</si>
  <si>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</si>
  <si>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</si>
  <si>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</si>
  <si>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</si>
  <si>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</si>
  <si>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</si>
  <si>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</si>
  <si>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</si>
  <si>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</si>
  <si>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</si>
  <si>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</si>
  <si>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</si>
  <si>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</si>
  <si>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</si>
  <si>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</si>
  <si>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</si>
  <si>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</si>
  <si>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</si>
  <si>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</si>
  <si>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</si>
  <si>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</si>
  <si>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</si>
  <si>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</si>
  <si>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</si>
  <si>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</si>
  <si>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</si>
  <si>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</si>
  <si>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</si>
  <si>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</si>
  <si>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</si>
  <si>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</si>
  <si>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</si>
  <si>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</si>
  <si>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</si>
  <si>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</si>
  <si>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</si>
  <si>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</si>
  <si>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</si>
  <si>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</si>
  <si>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</si>
  <si>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</si>
  <si>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</si>
  <si>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</si>
  <si>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</si>
  <si>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</si>
  <si>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</si>
  <si>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</si>
  <si>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</si>
  <si>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</si>
  <si>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</si>
  <si>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</si>
  <si>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</si>
  <si>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</si>
  <si>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</si>
  <si>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</si>
  <si>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</si>
  <si>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</si>
  <si>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</si>
  <si>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</si>
  <si>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</si>
  <si>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</si>
  <si>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</si>
  <si>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</si>
  <si>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</si>
  <si>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</si>
  <si>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</si>
  <si>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</si>
  <si>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</si>
  <si>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</si>
  <si>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</si>
  <si>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</si>
  <si>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</si>
  <si>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</si>
  <si>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</si>
  <si>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</si>
  <si>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</si>
  <si>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</si>
  <si>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</si>
  <si>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</si>
  <si>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</si>
  <si>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</si>
  <si>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</si>
  <si>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</si>
  <si>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</si>
  <si>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</si>
  <si>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</si>
  <si>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</si>
  <si>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</si>
  <si>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</si>
  <si>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</si>
  <si>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</si>
  <si>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</si>
  <si>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</si>
  <si>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</si>
  <si>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</si>
  <si>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</si>
  <si>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</si>
  <si>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</si>
  <si>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</si>
  <si>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</si>
  <si>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</si>
  <si>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</si>
  <si>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</si>
  <si>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</si>
  <si>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</si>
  <si>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</si>
  <si>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</si>
  <si>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</si>
  <si>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</si>
  <si>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</si>
  <si>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</si>
  <si>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</si>
  <si>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</si>
  <si>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</si>
  <si>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</si>
  <si>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</si>
  <si>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</si>
  <si>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</si>
  <si>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</si>
  <si>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</si>
  <si>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</si>
  <si>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</si>
  <si>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</si>
  <si>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</si>
  <si>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</si>
  <si>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</si>
  <si>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</si>
  <si>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</si>
  <si>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</si>
  <si>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</si>
  <si>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</si>
  <si>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</si>
  <si>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</si>
  <si>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</si>
  <si>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</si>
  <si>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</si>
  <si>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</si>
  <si>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</si>
  <si>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</si>
  <si>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</si>
  <si>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</si>
  <si>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</si>
  <si>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</si>
  <si>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</si>
  <si>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</si>
  <si>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</si>
  <si>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</si>
  <si>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</si>
  <si>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</si>
  <si>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</si>
  <si>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</si>
  <si>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</si>
  <si>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</si>
  <si>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</si>
  <si>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</si>
  <si>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</si>
  <si>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</si>
  <si>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</si>
  <si>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</si>
  <si>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</si>
  <si>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</si>
  <si>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</si>
  <si>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</si>
  <si>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</si>
  <si>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</si>
  <si>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</si>
  <si>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</si>
  <si>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</si>
  <si>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</si>
  <si>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</si>
  <si>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</si>
  <si>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</si>
  <si>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</si>
  <si>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</si>
  <si>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</si>
  <si>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</si>
  <si>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</si>
  <si>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</si>
  <si>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</si>
  <si>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</si>
  <si>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</si>
  <si>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</si>
  <si>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</si>
  <si>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</si>
  <si>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</si>
  <si>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</si>
  <si>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</si>
  <si>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</si>
  <si>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</si>
  <si>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</si>
  <si>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</si>
  <si>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</si>
  <si>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</si>
  <si>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</si>
  <si>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</si>
  <si>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</si>
  <si>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</si>
  <si>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</si>
  <si>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</si>
  <si>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</si>
  <si>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</si>
  <si>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</si>
  <si>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</si>
  <si>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</si>
  <si>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</si>
  <si>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</si>
  <si>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</si>
  <si>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</si>
  <si>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</si>
  <si>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</si>
  <si>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</si>
  <si>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</si>
  <si>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</si>
  <si>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</si>
  <si>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</si>
  <si>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</si>
  <si>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</si>
  <si>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</si>
  <si>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</si>
  <si>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</si>
  <si>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</si>
  <si>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</si>
  <si>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</si>
  <si>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</si>
  <si>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</si>
  <si>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</si>
  <si>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</si>
  <si>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</si>
  <si>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</si>
  <si>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</si>
  <si>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</si>
  <si>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</si>
  <si>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</si>
  <si>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</si>
  <si>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</si>
  <si>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</si>
  <si>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</si>
  <si>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</si>
  <si>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</si>
  <si>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</si>
  <si>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</si>
  <si>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</si>
  <si>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</si>
  <si>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</si>
  <si>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</si>
  <si>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</si>
  <si>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</si>
  <si>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</si>
  <si>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</si>
  <si>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</si>
  <si>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</si>
  <si>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</si>
  <si>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</si>
  <si>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</si>
  <si>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</si>
  <si>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</si>
  <si>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</si>
  <si>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</si>
  <si>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</si>
  <si>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</si>
  <si>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</si>
  <si>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</si>
  <si>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</si>
  <si>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</si>
  <si>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</si>
  <si>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</si>
  <si>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</si>
  <si>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</si>
  <si>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</si>
  <si>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</si>
  <si>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</si>
  <si>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</si>
  <si>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</si>
  <si>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</si>
  <si>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</si>
  <si>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</si>
  <si>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</si>
  <si>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</si>
  <si>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</si>
  <si>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</si>
  <si>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</si>
  <si>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</si>
  <si>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</si>
  <si>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</si>
  <si>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</si>
  <si>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</si>
  <si>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</si>
  <si>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</si>
  <si>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</si>
  <si>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</si>
  <si>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</si>
  <si>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</si>
  <si>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</si>
  <si>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</si>
  <si>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</si>
  <si>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</si>
  <si>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</si>
  <si>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</si>
  <si>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</si>
  <si>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</si>
  <si>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</si>
  <si>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</si>
  <si>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</si>
  <si>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</si>
  <si>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</si>
  <si>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</si>
  <si>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</si>
  <si>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</si>
  <si>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</si>
  <si>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</si>
  <si>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</si>
  <si>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</si>
  <si>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</si>
  <si>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</si>
  <si>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</si>
  <si>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</si>
  <si>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</si>
  <si>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</si>
  <si>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</si>
  <si>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</si>
  <si>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</si>
  <si>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</si>
  <si>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</si>
  <si>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</si>
  <si>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</si>
  <si>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</si>
  <si>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</si>
  <si>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</si>
  <si>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</si>
  <si>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</si>
  <si>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</si>
  <si>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</si>
  <si>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</si>
  <si>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</si>
  <si>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</si>
  <si>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</si>
  <si>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</si>
  <si>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</si>
  <si>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</si>
  <si>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</si>
  <si>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</si>
  <si>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</si>
  <si>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</si>
  <si>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</si>
  <si>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</si>
  <si>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</si>
  <si>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</si>
  <si>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</si>
  <si>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</si>
  <si>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</si>
  <si>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</si>
  <si>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</si>
  <si>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</si>
  <si>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</si>
  <si>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</si>
  <si>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</si>
  <si>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</si>
  <si>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</si>
  <si>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</si>
  <si>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</si>
  <si>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</si>
  <si>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</si>
  <si>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</si>
  <si>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</si>
  <si>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</si>
  <si>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</si>
  <si>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</si>
  <si>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</si>
  <si>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</si>
  <si>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</si>
  <si>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</si>
  <si>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</si>
  <si>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</si>
  <si>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</si>
  <si>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</si>
  <si>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</si>
  <si>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</si>
  <si>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</si>
  <si>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</si>
  <si>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</si>
  <si>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</si>
  <si>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</si>
  <si>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</si>
  <si>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</si>
  <si>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</si>
  <si>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</si>
  <si>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</si>
  <si>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</si>
  <si>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</si>
  <si>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</si>
  <si>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</si>
  <si>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</si>
  <si>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</si>
  <si>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</si>
  <si>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</si>
  <si>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</si>
  <si>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</si>
  <si>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</si>
  <si>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</si>
  <si>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</si>
  <si>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</si>
  <si>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</si>
  <si>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</si>
  <si>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</si>
  <si>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</si>
  <si>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</si>
  <si>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</si>
  <si>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</si>
  <si>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</si>
  <si>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</si>
  <si>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</si>
  <si>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</si>
  <si>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</si>
  <si>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</si>
  <si>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</si>
  <si>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</si>
  <si>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</si>
  <si>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</si>
  <si>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</si>
  <si>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</si>
  <si>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</si>
  <si>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</si>
  <si>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</si>
  <si>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</si>
  <si>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</si>
  <si>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</si>
  <si>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</si>
  <si>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</si>
  <si>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</si>
  <si>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</si>
  <si>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</si>
  <si>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</si>
  <si>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</si>
  <si>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</si>
  <si>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</si>
  <si>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</si>
  <si>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</si>
  <si>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</si>
  <si>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</si>
  <si>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</si>
  <si>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</si>
  <si>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</si>
  <si>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</si>
  <si>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</si>
  <si>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</si>
  <si>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</si>
  <si>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</si>
  <si>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</si>
  <si>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</si>
  <si>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</si>
  <si>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</si>
  <si>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</si>
  <si>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</si>
  <si>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</si>
  <si>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</si>
  <si>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</si>
  <si>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</si>
  <si>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</si>
  <si>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</si>
  <si>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</si>
  <si>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</si>
  <si>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</si>
  <si>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</si>
  <si>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</si>
  <si>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</si>
  <si>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</si>
  <si>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</si>
  <si>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</si>
  <si>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</si>
  <si>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</si>
  <si>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</si>
  <si>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</si>
  <si>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</si>
  <si>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</si>
  <si>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</si>
  <si>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</si>
  <si>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</si>
  <si>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</si>
  <si>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</si>
  <si>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</si>
  <si>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</si>
  <si>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</si>
  <si>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</si>
  <si>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</si>
  <si>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</si>
  <si>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</si>
  <si>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</si>
  <si>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</si>
  <si>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</si>
  <si>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</si>
  <si>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</si>
  <si>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</si>
  <si>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</si>
  <si>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</si>
  <si>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</si>
  <si>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</si>
  <si>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</si>
  <si>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</si>
  <si>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</si>
  <si>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</si>
  <si>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</si>
  <si>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</si>
  <si>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</si>
  <si>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</si>
  <si>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</si>
  <si>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</si>
  <si>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</si>
  <si>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</si>
  <si>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</si>
  <si>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</si>
  <si>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</si>
  <si>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</si>
  <si>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</si>
  <si>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</si>
  <si>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</si>
  <si>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</si>
  <si>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</si>
  <si>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</si>
  <si>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</si>
  <si>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</si>
  <si>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</si>
  <si>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</si>
  <si>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</si>
  <si>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</si>
  <si>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</si>
  <si>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</si>
  <si>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</si>
  <si>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</si>
  <si>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</si>
  <si>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</si>
  <si>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</si>
  <si>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</si>
  <si>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</si>
  <si>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</si>
  <si>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</si>
  <si>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</si>
  <si>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</si>
  <si>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</si>
  <si>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</si>
  <si>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</si>
  <si>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</si>
  <si>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</si>
  <si>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</si>
  <si>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</si>
  <si>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</si>
  <si>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</si>
  <si>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</si>
  <si>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</si>
  <si>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</si>
  <si>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</si>
  <si>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</si>
  <si>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</si>
  <si>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</si>
  <si>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</si>
  <si>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</si>
  <si>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</si>
  <si>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</si>
  <si>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</si>
  <si>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</si>
  <si>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</si>
  <si>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</si>
  <si>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</si>
  <si>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</si>
  <si>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</si>
  <si>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</si>
  <si>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</si>
  <si>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</si>
  <si>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</si>
  <si>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</si>
  <si>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</si>
  <si>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</si>
  <si>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</si>
  <si>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</si>
  <si>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</si>
  <si>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</si>
  <si>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</si>
  <si>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</si>
  <si>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</si>
  <si>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</si>
  <si>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</si>
  <si>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</si>
  <si>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</si>
  <si>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</si>
  <si>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</si>
  <si>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</si>
  <si>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</si>
  <si>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</si>
  <si>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</si>
  <si>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</si>
  <si>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</si>
  <si>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</si>
  <si>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</si>
  <si>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</si>
  <si>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</si>
  <si>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</si>
  <si>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</si>
  <si>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</si>
  <si>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</si>
  <si>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</si>
  <si>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</si>
  <si>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</si>
  <si>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</si>
  <si>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</si>
  <si>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</si>
  <si>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</si>
  <si>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</si>
  <si>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</si>
  <si>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</si>
  <si>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</si>
  <si>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</si>
  <si>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</si>
  <si>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</si>
  <si>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</si>
  <si>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</si>
  <si>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</si>
  <si>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</si>
  <si>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</si>
  <si>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</si>
  <si>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</si>
  <si>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</si>
  <si>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</si>
  <si>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</si>
  <si>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</si>
  <si>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</si>
  <si>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</si>
  <si>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</si>
  <si>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</si>
  <si>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</si>
  <si>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</si>
  <si>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</si>
  <si>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</si>
  <si>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</si>
  <si>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</si>
  <si>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</si>
  <si>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</si>
  <si>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</si>
  <si>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</si>
  <si>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</si>
  <si>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</si>
  <si>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</si>
  <si>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</si>
  <si>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</si>
  <si>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</si>
  <si>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</si>
  <si>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</si>
  <si>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</si>
  <si>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</si>
  <si>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</si>
  <si>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</si>
  <si>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</si>
  <si>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</si>
  <si>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</si>
  <si>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</si>
  <si>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</si>
  <si>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</si>
  <si>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</si>
  <si>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</si>
  <si>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</si>
  <si>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</si>
  <si>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</si>
  <si>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</si>
  <si>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</si>
  <si>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</si>
  <si>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</si>
  <si>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</si>
  <si>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</si>
  <si>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</si>
  <si>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</si>
  <si>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</si>
  <si>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</si>
  <si>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</si>
  <si>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</si>
  <si>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</si>
  <si>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</si>
  <si>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</si>
  <si>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</si>
  <si>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</si>
  <si>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</si>
  <si>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</si>
  <si>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</si>
  <si>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</si>
  <si>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</si>
  <si>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</si>
  <si>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</si>
  <si>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</si>
  <si>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</si>
  <si>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</si>
  <si>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</si>
  <si>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</si>
  <si>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</si>
  <si>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</si>
  <si>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</si>
  <si>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</si>
  <si>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</si>
  <si>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</si>
  <si>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</si>
  <si>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</si>
  <si>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</si>
  <si>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</si>
  <si>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</si>
  <si>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</si>
  <si>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</si>
  <si>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</si>
  <si>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</si>
  <si>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</si>
  <si>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</si>
  <si>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</si>
  <si>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</si>
  <si>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</si>
  <si>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</si>
  <si>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</si>
  <si>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</si>
  <si>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</si>
  <si>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</si>
  <si>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</si>
  <si>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</si>
  <si>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</si>
  <si>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</si>
  <si>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</si>
  <si>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</si>
  <si>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</si>
  <si>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</si>
  <si>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</si>
  <si>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</si>
  <si>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</si>
  <si>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</si>
  <si>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</si>
  <si>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</si>
  <si>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</si>
  <si>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</si>
  <si>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</si>
  <si>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</si>
  <si>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</si>
  <si>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</si>
  <si>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</si>
  <si>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</si>
  <si>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</si>
  <si>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</si>
  <si>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</si>
  <si>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</si>
  <si>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</si>
  <si>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</si>
  <si>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</si>
  <si>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</si>
  <si>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</si>
  <si>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</si>
  <si>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</si>
  <si>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</si>
  <si>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</si>
  <si>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</si>
  <si>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</si>
  <si>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</si>
  <si>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</si>
  <si>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</si>
  <si>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</si>
  <si>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</si>
  <si>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</si>
  <si>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</si>
  <si>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</si>
  <si>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</si>
  <si>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</si>
  <si>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</si>
  <si>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</si>
  <si>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</si>
  <si>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</si>
  <si>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</si>
  <si>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</si>
  <si>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</si>
  <si>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</si>
  <si>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</si>
  <si>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</si>
  <si>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</si>
  <si>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</si>
  <si>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</si>
  <si>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</si>
  <si>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</si>
  <si>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</si>
  <si>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</si>
  <si>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</si>
  <si>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</si>
  <si>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</si>
  <si>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</si>
  <si>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</si>
  <si>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</si>
  <si>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</si>
  <si>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</si>
  <si>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</si>
  <si>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</si>
  <si>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</si>
  <si>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</si>
  <si>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</si>
  <si>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</si>
  <si>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</si>
  <si>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</si>
  <si>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</si>
  <si>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</si>
  <si>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</si>
  <si>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</si>
  <si>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</si>
  <si>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</si>
  <si>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</si>
  <si>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</si>
  <si>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</si>
  <si>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</si>
  <si>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</si>
  <si>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</si>
  <si>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</si>
  <si>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</si>
  <si>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</si>
  <si>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</si>
  <si>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</si>
  <si>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</si>
  <si>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</si>
  <si>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</si>
  <si>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</si>
  <si>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</si>
  <si>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</si>
  <si>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</si>
  <si>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</si>
  <si>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</si>
  <si>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</si>
  <si>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</si>
  <si>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</si>
  <si>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</si>
  <si>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</si>
  <si>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</si>
  <si>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</si>
  <si>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</si>
  <si>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</si>
  <si>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</si>
  <si>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</si>
  <si>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</si>
  <si>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</si>
  <si>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</si>
  <si>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</si>
  <si>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</si>
  <si>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</si>
  <si>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</si>
  <si>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</si>
  <si>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</si>
  <si>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</si>
  <si>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</si>
  <si>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</si>
  <si>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</si>
  <si>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</si>
  <si>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</si>
  <si>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</si>
  <si>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</si>
  <si>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</si>
  <si>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</si>
  <si>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</si>
  <si>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</si>
  <si>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</si>
  <si>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</si>
  <si>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</si>
  <si>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</si>
  <si>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</si>
  <si>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</si>
  <si>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</si>
  <si>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</si>
  <si>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</si>
  <si>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</si>
  <si>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</si>
  <si>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</si>
  <si>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</si>
  <si>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</si>
  <si>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</si>
  <si>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</si>
  <si>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</si>
  <si>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</si>
  <si>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</si>
  <si>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</si>
  <si>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</si>
  <si>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</si>
  <si>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</si>
  <si>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</si>
  <si>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</si>
  <si>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</si>
  <si>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</si>
  <si>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</si>
  <si>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</si>
  <si>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</si>
  <si>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</si>
  <si>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</si>
  <si>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</si>
  <si>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</si>
  <si>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</si>
  <si>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</si>
  <si>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</si>
  <si>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</si>
  <si>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</si>
  <si>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</si>
  <si>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</si>
  <si>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</si>
  <si>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</si>
  <si>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</si>
  <si>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</si>
  <si>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</si>
  <si>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</si>
  <si>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</si>
  <si>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</si>
  <si>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</si>
  <si>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</si>
  <si>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</si>
  <si>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</si>
  <si>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</si>
  <si>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</si>
  <si>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</si>
  <si>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</si>
  <si>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</si>
  <si>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</si>
  <si>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</si>
  <si>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</si>
  <si>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</si>
  <si>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</si>
  <si>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</si>
  <si>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</si>
  <si>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</si>
  <si>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</si>
  <si>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</si>
  <si>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</si>
  <si>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</si>
  <si>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</si>
  <si>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</si>
  <si>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</si>
  <si>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</si>
  <si>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</si>
  <si>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</si>
  <si>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</si>
  <si>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</si>
  <si>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</si>
  <si>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</si>
  <si>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</si>
  <si>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</si>
  <si>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</si>
  <si>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</si>
  <si>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</si>
  <si>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</si>
  <si>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</si>
  <si>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</si>
  <si>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</si>
  <si>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</si>
  <si>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</si>
  <si>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</si>
  <si>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</si>
  <si>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</si>
  <si>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</si>
  <si>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</si>
  <si>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</si>
  <si>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</si>
  <si>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</si>
  <si>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</si>
  <si>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</si>
  <si>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</si>
  <si>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</si>
  <si>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</si>
  <si>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</si>
  <si>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</si>
  <si>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</si>
  <si>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</si>
  <si>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</si>
  <si>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</si>
  <si>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</si>
  <si>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</si>
  <si>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</si>
  <si>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</si>
  <si>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</si>
  <si>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</si>
  <si>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</si>
  <si>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</si>
  <si>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</si>
  <si>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</si>
  <si>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</si>
  <si>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</si>
  <si>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</si>
  <si>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</si>
  <si>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</si>
  <si>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</si>
  <si>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</si>
  <si>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</si>
  <si>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</si>
  <si>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</si>
  <si>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</si>
  <si>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</si>
  <si>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</si>
  <si>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</si>
  <si>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</si>
  <si>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</si>
  <si>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</si>
  <si>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</si>
  <si>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</si>
  <si>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</si>
  <si>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</si>
  <si>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</si>
  <si>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</si>
  <si>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</si>
  <si>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</si>
  <si>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</si>
  <si>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</si>
  <si>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</si>
  <si>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</si>
  <si>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</si>
  <si>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</si>
  <si>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</si>
  <si>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</si>
  <si>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</si>
  <si>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</si>
  <si>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</si>
  <si>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</si>
  <si>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</si>
  <si>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</si>
  <si>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</si>
  <si>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</si>
  <si>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</si>
  <si>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</si>
  <si>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</si>
  <si>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</si>
  <si>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</si>
  <si>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</si>
  <si>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</si>
  <si>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</si>
  <si>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</si>
  <si>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</si>
  <si>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</si>
  <si>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</si>
  <si>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</si>
  <si>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</si>
  <si>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</si>
  <si>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</si>
  <si>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</si>
  <si>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</si>
  <si>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</si>
  <si>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</si>
  <si>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</si>
  <si>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</si>
  <si>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</si>
  <si>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</si>
  <si>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</si>
  <si>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</si>
  <si>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</si>
  <si>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</si>
  <si>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</si>
  <si>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</si>
  <si>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</si>
  <si>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</si>
  <si>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</si>
  <si>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</si>
  <si>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</si>
  <si>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</si>
  <si>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</si>
  <si>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</si>
  <si>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</si>
  <si>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</si>
  <si>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</si>
  <si>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</si>
  <si>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</si>
  <si>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</si>
  <si>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</si>
  <si>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</si>
  <si>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</si>
  <si>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</si>
  <si>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</si>
  <si>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</si>
  <si>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</si>
  <si>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</si>
  <si>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</si>
  <si>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</si>
  <si>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</si>
  <si>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</si>
  <si>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</si>
  <si>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</si>
  <si>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</si>
  <si>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</si>
  <si>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</si>
  <si>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</si>
  <si>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</si>
  <si>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</si>
  <si>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</si>
  <si>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</si>
  <si>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</si>
  <si>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</si>
  <si>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</si>
  <si>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</si>
  <si>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</si>
  <si>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</si>
  <si>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</si>
  <si>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</si>
  <si>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</si>
  <si>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</si>
  <si>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</si>
  <si>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</si>
  <si>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</si>
  <si>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</si>
  <si>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</si>
  <si>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</si>
  <si>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</si>
  <si>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</si>
  <si>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</si>
  <si>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</si>
  <si>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</si>
  <si>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</si>
  <si>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</si>
  <si>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</si>
  <si>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</si>
  <si>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</si>
  <si>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</si>
  <si>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</si>
  <si>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</si>
  <si>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</si>
  <si>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</si>
  <si>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</si>
  <si>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</si>
  <si>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</si>
  <si>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</si>
  <si>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</si>
  <si>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</si>
  <si>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</si>
  <si>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</si>
  <si>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</si>
  <si>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</si>
  <si>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</si>
  <si>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</si>
  <si>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</si>
  <si>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</si>
  <si>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</si>
  <si>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</si>
  <si>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</si>
  <si>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</si>
  <si>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</si>
  <si>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</si>
  <si>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</si>
  <si>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</si>
  <si>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</si>
  <si>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</si>
  <si>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</si>
  <si>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</si>
  <si>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</si>
  <si>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</si>
  <si>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</si>
  <si>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</si>
  <si>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</si>
  <si>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</si>
  <si>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</si>
  <si>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</si>
  <si>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</si>
  <si>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</si>
  <si>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</si>
  <si>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</si>
  <si>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</si>
  <si>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</si>
  <si>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</si>
  <si>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</si>
  <si>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</si>
  <si>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</si>
  <si>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</si>
  <si>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</si>
  <si>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</si>
  <si>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</si>
  <si>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</si>
  <si>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</si>
  <si>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</si>
  <si>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</si>
  <si>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</si>
  <si>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</si>
  <si>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</si>
  <si>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</si>
  <si>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</si>
  <si>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</si>
  <si>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</si>
  <si>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</si>
  <si>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</si>
  <si>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</si>
  <si>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</si>
  <si>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</si>
  <si>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</si>
  <si>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</si>
  <si>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</si>
  <si>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</si>
  <si>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</si>
  <si>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</si>
  <si>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</si>
  <si>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</si>
  <si>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</si>
  <si>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</si>
  <si>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</si>
  <si>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</si>
  <si>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</si>
  <si>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</si>
  <si>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</si>
  <si>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</si>
  <si>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</si>
  <si>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</si>
  <si>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</si>
  <si>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</si>
  <si>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</si>
  <si>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</si>
  <si>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</si>
  <si>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</si>
  <si>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</si>
  <si>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</si>
  <si>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</si>
  <si>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</si>
  <si>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</si>
  <si>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</si>
  <si>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</si>
  <si>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</si>
  <si>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</si>
  <si>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</si>
  <si>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</si>
  <si>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</si>
  <si>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</si>
  <si>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</si>
  <si>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</si>
  <si>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</si>
  <si>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</si>
  <si>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</si>
  <si>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</si>
  <si>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</si>
  <si>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</si>
  <si>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</si>
  <si>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</si>
  <si>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</si>
  <si>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</si>
  <si>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</si>
  <si>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</si>
  <si>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</si>
  <si>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</si>
  <si>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</si>
  <si>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</si>
  <si>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</si>
  <si>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</si>
  <si>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</si>
  <si>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</si>
  <si>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</si>
  <si>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</si>
  <si>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</si>
  <si>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</si>
  <si>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</si>
  <si>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</si>
  <si>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</si>
  <si>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</si>
  <si>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</si>
  <si>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</si>
  <si>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</si>
  <si>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</si>
  <si>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</si>
  <si>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</si>
  <si>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</si>
  <si>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</si>
  <si>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</si>
  <si>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</si>
  <si>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</si>
  <si>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</si>
  <si>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</si>
  <si>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</si>
  <si>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</si>
  <si>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</si>
  <si>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</si>
  <si>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</si>
  <si>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</si>
  <si>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</si>
  <si>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</si>
  <si>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</si>
  <si>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</si>
  <si>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</si>
  <si>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</si>
  <si>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</si>
  <si>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</si>
  <si>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</si>
  <si>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</si>
  <si>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</si>
  <si>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</si>
  <si>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</si>
  <si>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</si>
  <si>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</si>
  <si>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</si>
  <si>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</si>
  <si>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</si>
  <si>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</si>
  <si>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</si>
  <si>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</si>
  <si>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</si>
  <si>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</si>
  <si>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</si>
  <si>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</si>
  <si>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</si>
  <si>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</si>
  <si>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</si>
  <si>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</si>
  <si>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</si>
  <si>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</si>
  <si>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</si>
  <si>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</si>
  <si>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</si>
  <si>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</si>
  <si>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</si>
  <si>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</si>
  <si>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</si>
  <si>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</si>
  <si>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</si>
  <si>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</si>
  <si>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</si>
  <si>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</si>
  <si>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</si>
  <si>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</si>
  <si>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</si>
  <si>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</si>
  <si>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</si>
  <si>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</si>
  <si>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</si>
  <si>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</si>
  <si>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</si>
  <si>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</si>
  <si>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</si>
  <si>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</si>
  <si>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</si>
  <si>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</si>
  <si>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</si>
  <si>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</si>
  <si>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</si>
  <si>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</si>
  <si>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</si>
  <si>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</si>
  <si>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</si>
  <si>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</si>
  <si>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</si>
  <si>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</si>
  <si>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</si>
  <si>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</si>
  <si>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</si>
  <si>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</si>
  <si>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</si>
  <si>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</si>
  <si>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</si>
  <si>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</si>
  <si>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</si>
  <si>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</si>
  <si>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</si>
  <si>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</si>
  <si>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</si>
  <si>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</si>
  <si>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</si>
  <si>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</si>
  <si>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</si>
  <si>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</si>
  <si>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</si>
  <si>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</si>
  <si>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</si>
  <si>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</si>
  <si>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</si>
  <si>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</si>
  <si>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</si>
  <si>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</si>
  <si>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</si>
  <si>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</si>
  <si>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</si>
  <si>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</si>
  <si>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</si>
  <si>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</si>
  <si>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</si>
  <si>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</si>
  <si>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</si>
  <si>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</si>
  <si>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</si>
  <si>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</si>
  <si>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</si>
  <si>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</si>
  <si>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</si>
  <si>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</si>
  <si>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</si>
  <si>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</si>
  <si>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</si>
  <si>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</si>
  <si>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</si>
  <si>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</si>
  <si>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</si>
  <si>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</si>
  <si>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</si>
  <si>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</si>
  <si>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</si>
  <si>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</si>
  <si>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</si>
  <si>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</si>
  <si>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</si>
  <si>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</si>
  <si>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</si>
  <si>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</si>
  <si>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</si>
  <si>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</si>
  <si>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</si>
  <si>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</si>
  <si>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</si>
  <si>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</si>
  <si>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</si>
  <si>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</si>
  <si>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</si>
  <si>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</si>
  <si>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</si>
  <si>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</si>
  <si>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</si>
  <si>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</si>
  <si>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</si>
  <si>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</si>
  <si>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</si>
  <si>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</si>
  <si>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</si>
  <si>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</si>
  <si>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</si>
  <si>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</si>
  <si>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</si>
  <si>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</si>
  <si>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</si>
  <si>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</si>
  <si>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</si>
  <si>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</si>
  <si>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</si>
  <si>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</si>
  <si>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</si>
  <si>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</si>
  <si>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</si>
  <si>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</si>
  <si>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</si>
  <si>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</si>
  <si>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</si>
  <si>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</si>
  <si>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</si>
  <si>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</si>
  <si>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</si>
  <si>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</si>
  <si>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</si>
  <si>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</si>
  <si>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</si>
  <si>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</si>
  <si>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</si>
  <si>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</si>
  <si>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</si>
  <si>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</si>
  <si>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</si>
  <si>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</si>
  <si>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</si>
  <si>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</si>
  <si>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</si>
  <si>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</si>
  <si>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</si>
  <si>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</si>
  <si>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</si>
  <si>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</si>
  <si>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</si>
  <si>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</si>
  <si>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</si>
  <si>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</si>
  <si>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</si>
  <si>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</si>
  <si>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</si>
  <si>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</si>
  <si>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</si>
  <si>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</si>
  <si>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</si>
  <si>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</si>
  <si>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</si>
  <si>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</si>
  <si>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</si>
  <si>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</si>
  <si>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</si>
  <si>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</si>
  <si>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</si>
  <si>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</si>
  <si>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</si>
  <si>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</si>
  <si>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</si>
  <si>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</si>
  <si>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</si>
  <si>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</si>
  <si>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</si>
  <si>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</si>
  <si>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</si>
  <si>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</si>
  <si>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</si>
  <si>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</si>
  <si>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</si>
  <si>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</si>
  <si>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</si>
  <si>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</si>
  <si>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</si>
  <si>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</si>
  <si>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</si>
  <si>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</si>
  <si>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</si>
  <si>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</si>
  <si>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</si>
  <si>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</si>
  <si>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</si>
  <si>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</si>
  <si>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</si>
  <si>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</si>
  <si>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</si>
  <si>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</si>
  <si>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</si>
  <si>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</si>
  <si>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</si>
  <si>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</si>
  <si>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</si>
  <si>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</si>
  <si>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</si>
  <si>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</si>
  <si>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</si>
  <si>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</si>
  <si>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</si>
  <si>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</si>
  <si>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</si>
  <si>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</si>
  <si>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</si>
  <si>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</si>
  <si>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</si>
  <si>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</si>
  <si>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</si>
  <si>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</si>
  <si>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</si>
  <si>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</si>
  <si>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</si>
  <si>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</si>
  <si>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</si>
  <si>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</si>
  <si>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</si>
  <si>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</si>
  <si>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</si>
  <si>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</si>
  <si>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</si>
  <si>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</si>
  <si>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</si>
  <si>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</si>
  <si>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</si>
  <si>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</si>
  <si>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</si>
  <si>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</si>
  <si>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</si>
  <si>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</si>
  <si>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</si>
  <si>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</si>
  <si>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</si>
  <si>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</si>
  <si>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</si>
  <si>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</si>
  <si>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</si>
  <si>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</si>
  <si>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</si>
  <si>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</si>
  <si>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</si>
  <si>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</si>
  <si>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</si>
  <si>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</si>
  <si>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</si>
  <si>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</si>
  <si>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</si>
  <si>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</si>
  <si>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</si>
  <si>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</si>
  <si>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</si>
  <si>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</si>
  <si>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</si>
  <si>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</si>
  <si>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</si>
  <si>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</si>
  <si>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</si>
  <si>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</si>
  <si>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</si>
  <si>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</si>
  <si>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</si>
  <si>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</si>
  <si>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</si>
  <si>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</si>
  <si>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</si>
  <si>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</si>
  <si>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</si>
  <si>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</si>
  <si>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</si>
  <si>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</si>
  <si>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</si>
  <si>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</si>
  <si>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</si>
  <si>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</si>
  <si>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</si>
  <si>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</si>
  <si>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</si>
  <si>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</si>
  <si>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</si>
  <si>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</si>
  <si>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</si>
  <si>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</si>
  <si>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</si>
  <si>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</si>
  <si>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</si>
  <si>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</si>
  <si>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</si>
  <si>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</si>
  <si>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</si>
  <si>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</si>
  <si>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</si>
  <si>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</si>
  <si>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</si>
  <si>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</si>
  <si>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</si>
  <si>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</si>
  <si>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</si>
  <si>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</si>
  <si>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</si>
  <si>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</si>
  <si>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</si>
  <si>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</si>
  <si>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</si>
  <si>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</si>
  <si>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</si>
  <si>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</si>
  <si>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</si>
  <si>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</si>
  <si>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</si>
  <si>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</si>
  <si>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</si>
  <si>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</si>
  <si>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</si>
  <si>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</si>
  <si>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</si>
  <si>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</si>
  <si>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</si>
  <si>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</si>
  <si>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</si>
  <si>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</si>
  <si>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</si>
  <si>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</si>
  <si>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</si>
  <si>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</si>
  <si>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</si>
  <si>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</si>
  <si>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</si>
  <si>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</si>
  <si>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</si>
  <si>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</si>
  <si>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</si>
  <si>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</si>
  <si>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</si>
  <si>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</si>
  <si>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</si>
  <si>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</si>
  <si>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</si>
  <si>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</si>
  <si>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</si>
  <si>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</si>
  <si>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</si>
  <si>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</si>
  <si>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</si>
  <si>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</si>
  <si>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</si>
  <si>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</si>
  <si>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</si>
  <si>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</si>
  <si>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</si>
  <si>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</si>
  <si>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</si>
  <si>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</si>
  <si>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</si>
  <si>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</si>
  <si>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</si>
  <si>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</si>
  <si>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</si>
  <si>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</si>
  <si>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</si>
  <si>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</si>
  <si>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</si>
  <si>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</si>
  <si>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</si>
  <si>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</si>
  <si>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</si>
  <si>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</si>
  <si>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</si>
  <si>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</si>
  <si>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</si>
  <si>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</si>
  <si>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</si>
  <si>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</si>
  <si>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</si>
  <si>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</si>
  <si>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</si>
  <si>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</si>
  <si>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</si>
  <si>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</si>
  <si>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</si>
  <si>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</si>
  <si>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</si>
  <si>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</si>
  <si>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</si>
  <si>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</si>
  <si>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</si>
  <si>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</si>
  <si>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</si>
  <si>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</si>
  <si>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</si>
  <si>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</si>
  <si>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</si>
  <si>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</si>
  <si>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</si>
  <si>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</si>
  <si>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</si>
  <si>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</si>
  <si>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</si>
  <si>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</si>
  <si>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</si>
  <si>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</si>
  <si>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</si>
  <si>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</si>
  <si>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</si>
  <si>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</si>
  <si>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</si>
  <si>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</si>
  <si>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</si>
  <si>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</si>
  <si>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</si>
  <si>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</si>
  <si>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</si>
  <si>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</si>
  <si>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</si>
  <si>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</si>
  <si>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</si>
  <si>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</si>
  <si>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</si>
  <si>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</si>
  <si>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</si>
  <si>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</si>
  <si>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</si>
  <si>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</si>
  <si>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</si>
  <si>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</si>
  <si>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</si>
  <si>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</si>
  <si>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</si>
  <si>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</si>
  <si>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</si>
  <si>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</si>
  <si>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</si>
  <si>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</si>
  <si>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</si>
  <si>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</si>
  <si>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</si>
  <si>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</si>
  <si>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</si>
  <si>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</si>
  <si>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</si>
  <si>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</si>
  <si>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</si>
  <si>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</si>
  <si>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</si>
  <si>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</si>
  <si>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</si>
  <si>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</si>
  <si>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</si>
  <si>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</si>
  <si>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</si>
  <si>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</si>
  <si>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</si>
  <si>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</si>
  <si>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</si>
  <si>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</si>
  <si>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</si>
  <si>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</si>
  <si>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</si>
  <si>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</si>
  <si>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</si>
  <si>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</si>
  <si>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</si>
  <si>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</si>
  <si>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</si>
  <si>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</si>
  <si>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</si>
  <si>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</si>
  <si>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</si>
  <si>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</si>
  <si>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</si>
  <si>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</si>
  <si>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</si>
  <si>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</si>
  <si>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</si>
  <si>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</si>
  <si>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</si>
  <si>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</si>
  <si>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</si>
  <si>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</si>
  <si>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</si>
  <si>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</si>
  <si>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</si>
  <si>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</si>
  <si>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</si>
  <si>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</si>
  <si>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</si>
  <si>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</si>
  <si>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</si>
  <si>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</si>
  <si>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</si>
  <si>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</si>
  <si>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</si>
  <si>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</si>
  <si>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</si>
  <si>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</si>
  <si>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</si>
  <si>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</si>
  <si>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</si>
  <si>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</si>
  <si>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</si>
  <si>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</si>
  <si>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</si>
  <si>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</si>
  <si>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</si>
  <si>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</si>
  <si>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</si>
  <si>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</si>
  <si>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</si>
  <si>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</si>
  <si>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</si>
  <si>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</si>
  <si>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</si>
  <si>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</si>
  <si>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</si>
  <si>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</si>
  <si>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</si>
  <si>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</si>
  <si>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</si>
  <si>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</si>
  <si>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</si>
  <si>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</si>
  <si>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</si>
  <si>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</si>
  <si>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</si>
  <si>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</si>
  <si>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</si>
  <si>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</si>
  <si>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</si>
  <si>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</si>
  <si>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</si>
  <si>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</si>
  <si>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</si>
  <si>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</si>
  <si>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</si>
  <si>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</si>
  <si>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</si>
  <si>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</si>
  <si>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</si>
  <si>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</si>
  <si>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</si>
  <si>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</si>
  <si>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</si>
  <si>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</si>
  <si>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</si>
  <si>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</si>
  <si>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</si>
  <si>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</si>
  <si>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</si>
  <si>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</si>
  <si>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</si>
  <si>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</si>
  <si>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</si>
  <si>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</si>
  <si>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</si>
  <si>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</si>
  <si>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</si>
  <si>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</si>
  <si>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</si>
  <si>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</si>
  <si>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</si>
  <si>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</si>
  <si>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</si>
  <si>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</si>
  <si>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</si>
  <si>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</si>
  <si>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</si>
  <si>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</si>
  <si>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</si>
  <si>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</si>
  <si>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</si>
  <si>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</si>
  <si>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</si>
  <si>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</si>
  <si>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</si>
  <si>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</si>
  <si>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</si>
  <si>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</si>
  <si>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</si>
  <si>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</si>
  <si>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</si>
  <si>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</si>
  <si>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</si>
  <si>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</si>
  <si>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</si>
  <si>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</si>
  <si>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</si>
  <si>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</si>
  <si>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</si>
  <si>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</si>
  <si>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</si>
  <si>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</si>
  <si>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</si>
  <si>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</si>
  <si>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</si>
  <si>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</si>
  <si>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</si>
  <si>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</si>
  <si>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</si>
  <si>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</si>
  <si>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</si>
  <si>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</si>
  <si>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</si>
  <si>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</si>
  <si>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</si>
  <si>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</si>
  <si>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</si>
  <si>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</si>
  <si>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</si>
  <si>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</si>
  <si>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</si>
  <si>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</si>
  <si>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</si>
  <si>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</si>
  <si>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</si>
  <si>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</si>
  <si>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</si>
  <si>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</si>
  <si>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</si>
  <si>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</si>
  <si>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</si>
  <si>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</si>
  <si>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</si>
  <si>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</si>
  <si>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</si>
  <si>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</si>
  <si>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</si>
  <si>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</si>
  <si>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</si>
  <si>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</si>
  <si>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</si>
  <si>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</si>
  <si>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</si>
  <si>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</si>
  <si>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</si>
  <si>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</si>
  <si>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</si>
  <si>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</si>
  <si>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</si>
  <si>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</si>
  <si>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</si>
  <si>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</si>
  <si>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</si>
  <si>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</si>
  <si>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</si>
  <si>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</si>
  <si>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</si>
  <si>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</si>
  <si>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</si>
  <si>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</si>
  <si>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</si>
  <si>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</si>
  <si>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</si>
  <si>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</si>
  <si>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</si>
  <si>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</si>
  <si>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</si>
  <si>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</si>
  <si>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</si>
  <si>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</si>
  <si>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</si>
  <si>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</si>
  <si>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</si>
  <si>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</si>
  <si>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</si>
  <si>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</si>
  <si>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</si>
  <si>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</si>
  <si>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</si>
  <si>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</si>
  <si>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</si>
  <si>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</si>
  <si>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</si>
  <si>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</si>
  <si>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</si>
  <si>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</si>
  <si>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</si>
  <si>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</si>
  <si>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</si>
  <si>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</si>
  <si>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</si>
  <si>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</si>
  <si>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</si>
  <si>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</si>
  <si>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</si>
  <si>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</si>
  <si>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</si>
  <si>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</si>
  <si>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</si>
  <si>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</si>
  <si>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</si>
  <si>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</si>
  <si>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</si>
  <si>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</si>
  <si>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</si>
  <si>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</si>
  <si>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</si>
  <si>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</si>
  <si>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</si>
  <si>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</si>
  <si>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</si>
  <si>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</si>
  <si>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</si>
  <si>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</si>
  <si>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</si>
  <si>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</si>
  <si>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</si>
  <si>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</si>
  <si>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</si>
  <si>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</si>
  <si>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</si>
  <si>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</si>
  <si>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</si>
  <si>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</si>
  <si>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</si>
  <si>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</si>
  <si>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</si>
  <si>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</si>
  <si>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</si>
  <si>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</si>
  <si>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</si>
  <si>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</si>
  <si>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</si>
  <si>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</si>
  <si>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</si>
  <si>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</si>
  <si>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</si>
  <si>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</si>
  <si>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</si>
  <si>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</si>
  <si>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</si>
  <si>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</si>
  <si>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</si>
  <si>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</si>
  <si>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</si>
  <si>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</si>
  <si>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</si>
  <si>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</si>
  <si>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</si>
  <si>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</si>
  <si>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</si>
  <si>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</si>
  <si>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</si>
  <si>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</si>
  <si>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</si>
  <si>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</si>
  <si>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</si>
  <si>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</si>
  <si>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</si>
  <si>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</si>
  <si>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</si>
  <si>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</si>
  <si>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</si>
  <si>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</si>
  <si>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</si>
  <si>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</si>
  <si>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</si>
  <si>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</si>
  <si>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</si>
  <si>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</si>
  <si>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</si>
  <si>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</si>
  <si>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</si>
  <si>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</si>
  <si>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</si>
  <si>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</si>
  <si>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</si>
  <si>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</si>
  <si>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</si>
  <si>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</si>
  <si>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</si>
  <si>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</si>
  <si>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</si>
  <si>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</si>
  <si>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</si>
  <si>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</si>
  <si>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</si>
  <si>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</si>
  <si>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</si>
  <si>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</si>
  <si>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</si>
  <si>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</si>
  <si>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</si>
  <si>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</si>
  <si>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</si>
  <si>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</si>
  <si>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</si>
  <si>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</si>
  <si>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</si>
  <si>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</si>
  <si>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</si>
  <si>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</si>
  <si>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</si>
  <si>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</si>
  <si>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</si>
  <si>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</si>
  <si>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</si>
  <si>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</si>
  <si>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</si>
  <si>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</si>
  <si>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</si>
  <si>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</si>
  <si>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</si>
  <si>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</si>
  <si>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</si>
  <si>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</si>
  <si>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</si>
  <si>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</si>
  <si>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</si>
  <si>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</si>
  <si>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</si>
  <si>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</si>
  <si>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</si>
  <si>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</si>
  <si>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</si>
  <si>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</si>
  <si>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</si>
  <si>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</si>
  <si>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</si>
  <si>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</si>
  <si>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</si>
  <si>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</si>
  <si>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</si>
  <si>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</si>
  <si>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</si>
  <si>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</si>
  <si>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</si>
  <si>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</si>
  <si>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</si>
  <si>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</si>
  <si>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</si>
  <si>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</si>
  <si>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</si>
  <si>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</si>
  <si>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</si>
  <si>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</si>
  <si>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</si>
  <si>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</si>
  <si>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</si>
  <si>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</si>
  <si>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</si>
  <si>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</si>
  <si>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</si>
  <si>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</si>
  <si>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</si>
  <si>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</si>
  <si>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</si>
  <si>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</si>
  <si>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</si>
  <si>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</si>
  <si>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</si>
  <si>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</si>
  <si>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</si>
  <si>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</si>
  <si>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</si>
  <si>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</si>
  <si>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</si>
  <si>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</si>
  <si>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</si>
  <si>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</si>
  <si>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</si>
  <si>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</si>
  <si>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</si>
  <si>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</si>
  <si>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</si>
  <si>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</si>
  <si>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</si>
  <si>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</si>
  <si>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</si>
  <si>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</si>
  <si>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</si>
  <si>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</si>
  <si>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</si>
  <si>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</si>
  <si>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</si>
  <si>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</si>
  <si>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</si>
  <si>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</si>
  <si>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</si>
  <si>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</si>
  <si>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</si>
  <si>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</si>
  <si>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</si>
  <si>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</si>
  <si>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</si>
  <si>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</si>
  <si>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</si>
  <si>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</si>
  <si>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</si>
  <si>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</si>
  <si>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</si>
  <si>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</si>
  <si>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</si>
  <si>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</si>
  <si>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</si>
  <si>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</si>
  <si>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</si>
  <si>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</si>
  <si>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</si>
  <si>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</si>
  <si>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</si>
  <si>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</si>
  <si>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</si>
  <si>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</si>
  <si>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</si>
  <si>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</si>
  <si>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</si>
  <si>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</si>
  <si>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</si>
  <si>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</si>
  <si>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</si>
  <si>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</si>
  <si>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</si>
  <si>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</si>
  <si>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</si>
  <si>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</si>
  <si>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</si>
  <si>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</si>
  <si>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</si>
  <si>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</si>
  <si>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</si>
  <si>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</si>
  <si>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</si>
  <si>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</si>
  <si>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</si>
  <si>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</si>
  <si>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</si>
  <si>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</si>
  <si>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</si>
  <si>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</si>
  <si>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</si>
  <si>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</si>
  <si>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</si>
  <si>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</si>
  <si>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</si>
  <si>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</si>
  <si>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</si>
  <si>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</si>
  <si>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</si>
  <si>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</si>
  <si>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</si>
  <si>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</si>
  <si>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</si>
  <si>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</si>
  <si>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</si>
  <si>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</si>
  <si>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</si>
  <si>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</si>
  <si>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</si>
  <si>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</si>
  <si>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</si>
  <si>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</si>
  <si>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</si>
  <si>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</si>
  <si>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</si>
  <si>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</si>
  <si>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</si>
  <si>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</si>
  <si>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</si>
  <si>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</si>
  <si>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</si>
  <si>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</si>
  <si>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</si>
  <si>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</si>
  <si>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</si>
  <si>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</si>
  <si>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</si>
  <si>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</si>
  <si>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</si>
  <si>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</si>
  <si>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</si>
  <si>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</si>
  <si>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</si>
  <si>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</si>
  <si>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</si>
  <si>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</si>
  <si>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</si>
  <si>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</si>
  <si>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</si>
  <si>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</si>
  <si>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</si>
  <si>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</si>
  <si>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</si>
  <si>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</si>
  <si>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</si>
  <si>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</si>
  <si>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</si>
  <si>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</si>
  <si>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</si>
  <si>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</si>
  <si>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</si>
  <si>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</si>
  <si>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</si>
  <si>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</si>
  <si>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</si>
  <si>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</si>
  <si>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</si>
  <si>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</si>
  <si>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</si>
  <si>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</si>
  <si>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</si>
  <si>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</si>
  <si>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</si>
  <si>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</si>
  <si>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</si>
  <si>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</si>
  <si>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</si>
  <si>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</si>
  <si>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</si>
  <si>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</si>
  <si>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</si>
  <si>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</si>
  <si>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</si>
  <si>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</si>
  <si>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</si>
  <si>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</si>
  <si>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</si>
  <si>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</si>
  <si>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</si>
  <si>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</si>
  <si>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</si>
  <si>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</si>
  <si>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</si>
  <si>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</si>
  <si>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</si>
  <si>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</si>
  <si>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</si>
  <si>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</si>
  <si>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</si>
  <si>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</si>
  <si>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</si>
  <si>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</si>
  <si>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</si>
  <si>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</si>
  <si>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</si>
  <si>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</si>
  <si>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</si>
  <si>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</si>
  <si>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</si>
  <si>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</si>
  <si>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</si>
  <si>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</si>
  <si>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</si>
  <si>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</si>
  <si>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</si>
  <si>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</si>
  <si>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</si>
  <si>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</si>
  <si>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</si>
  <si>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</si>
  <si>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</si>
  <si>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</si>
  <si>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</si>
  <si>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</si>
  <si>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</si>
  <si>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</si>
  <si>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</si>
  <si>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</si>
  <si>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</si>
  <si>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</si>
  <si>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</si>
  <si>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</si>
  <si>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</si>
  <si>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</si>
  <si>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</si>
  <si>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</si>
  <si>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</si>
  <si>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</si>
  <si>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</si>
  <si>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</si>
  <si>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</si>
  <si>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</si>
  <si>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</si>
  <si>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</si>
  <si>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</si>
  <si>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</si>
  <si>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</si>
  <si>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</si>
  <si>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</si>
  <si>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</si>
  <si>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</si>
  <si>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</si>
  <si>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</si>
  <si>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</si>
  <si>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</si>
  <si>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</si>
  <si>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</si>
  <si>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</si>
  <si>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</si>
  <si>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</si>
  <si>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</si>
  <si>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</si>
  <si>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</si>
  <si>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</si>
  <si>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</si>
  <si>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</si>
  <si>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</si>
  <si>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</si>
  <si>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</si>
  <si>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</si>
  <si>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</si>
  <si>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</si>
  <si>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</si>
  <si>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</si>
  <si>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</si>
  <si>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</si>
  <si>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</si>
  <si>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</si>
  <si>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</si>
  <si>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</si>
  <si>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</si>
  <si>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</si>
  <si>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</si>
  <si>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</si>
  <si>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</si>
  <si>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</si>
  <si>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</si>
  <si>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</si>
  <si>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</si>
  <si>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</si>
  <si>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</si>
  <si>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</si>
  <si>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</si>
  <si>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</si>
  <si>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</si>
  <si>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</si>
  <si>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</si>
  <si>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</si>
  <si>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</si>
  <si>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</si>
  <si>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</si>
  <si>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</si>
  <si>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</si>
  <si>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</si>
  <si>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</si>
  <si>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</si>
  <si>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</si>
  <si>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</si>
  <si>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</si>
  <si>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</si>
  <si>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</si>
  <si>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</si>
  <si>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</si>
  <si>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</si>
  <si>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</si>
  <si>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</si>
  <si>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</si>
  <si>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</si>
  <si>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</si>
  <si>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</si>
  <si>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</si>
  <si>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</si>
  <si>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</si>
  <si>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</si>
  <si>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</si>
  <si>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</si>
  <si>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</si>
  <si>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</si>
  <si>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</si>
  <si>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</si>
  <si>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</si>
  <si>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</si>
  <si>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</si>
  <si>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</si>
  <si>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</si>
  <si>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</si>
  <si>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</si>
  <si>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</si>
  <si>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</si>
  <si>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</si>
  <si>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</si>
  <si>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</si>
  <si>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</si>
  <si>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</si>
  <si>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</si>
  <si>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</si>
  <si>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</si>
  <si>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</si>
  <si>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</si>
  <si>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</si>
  <si>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</si>
  <si>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</si>
  <si>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</si>
  <si>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</si>
  <si>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</si>
  <si>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</si>
  <si>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</si>
  <si>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</si>
  <si>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</si>
  <si>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</si>
  <si>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</si>
  <si>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</si>
  <si>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</si>
  <si>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</si>
  <si>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</si>
  <si>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</si>
  <si>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</si>
  <si>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</si>
  <si>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</si>
  <si>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</si>
  <si>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</si>
  <si>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</si>
  <si>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</si>
  <si>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</si>
  <si>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</si>
  <si>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</si>
  <si>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</si>
  <si>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</si>
  <si>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</si>
  <si>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</si>
  <si>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</si>
  <si>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</si>
  <si>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</si>
  <si>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</si>
  <si>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</si>
  <si>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</si>
  <si>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</si>
  <si>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</si>
  <si>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</si>
  <si>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</si>
  <si>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</si>
  <si>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</si>
  <si>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</si>
  <si>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</si>
  <si>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</si>
  <si>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</si>
  <si>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</si>
  <si>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</si>
  <si>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</si>
  <si>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</si>
  <si>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</si>
  <si>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</si>
  <si>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</si>
  <si>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</si>
  <si>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</si>
  <si>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</si>
  <si>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</si>
  <si>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</si>
  <si>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</si>
  <si>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</si>
  <si>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</si>
  <si>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</si>
  <si>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</si>
  <si>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</si>
  <si>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</si>
  <si>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</si>
  <si>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</si>
  <si>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</si>
  <si>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</si>
  <si>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</si>
  <si>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</si>
  <si>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</si>
  <si>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</si>
  <si>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</si>
  <si>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</si>
  <si>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</si>
  <si>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</si>
  <si>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</si>
  <si>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</si>
  <si>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</si>
  <si>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</si>
  <si>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</si>
  <si>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</si>
  <si>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</si>
  <si>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</si>
  <si>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</si>
  <si>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</si>
  <si>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</si>
  <si>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</si>
  <si>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</si>
  <si>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</si>
  <si>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</si>
  <si>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</si>
  <si>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</si>
  <si>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</si>
  <si>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</si>
  <si>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</si>
  <si>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</si>
  <si>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</si>
  <si>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</si>
  <si>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</si>
  <si>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</si>
  <si>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</si>
  <si>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</si>
  <si>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</si>
  <si>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</si>
  <si>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</si>
  <si>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</si>
  <si>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</si>
  <si>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</si>
  <si>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</si>
  <si>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</si>
  <si>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</si>
  <si>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</si>
  <si>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</si>
  <si>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</si>
  <si>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</si>
  <si>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</si>
  <si>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</si>
  <si>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</si>
  <si>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</si>
  <si>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</si>
  <si>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</si>
  <si>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</si>
  <si>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</si>
  <si>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</si>
  <si>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</si>
  <si>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</si>
  <si>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</si>
  <si>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</si>
  <si>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</si>
  <si>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</si>
  <si>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</si>
  <si>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</si>
  <si>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</si>
  <si>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</si>
  <si>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</si>
  <si>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</si>
  <si>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</si>
  <si>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</si>
  <si>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</si>
  <si>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</si>
  <si>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</si>
  <si>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</si>
  <si>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</si>
  <si>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</si>
  <si>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</si>
  <si>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</si>
  <si>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</si>
  <si>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</si>
  <si>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</si>
  <si>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</si>
  <si>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</si>
  <si>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</si>
  <si>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</si>
  <si>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</si>
  <si>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</si>
  <si>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</si>
  <si>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</si>
  <si>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</si>
  <si>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</si>
  <si>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</si>
  <si>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</si>
  <si>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</si>
  <si>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</si>
  <si>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</si>
  <si>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</si>
  <si>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</si>
  <si>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</si>
  <si>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</si>
  <si>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</si>
  <si>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</si>
  <si>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</si>
  <si>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</si>
  <si>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</si>
  <si>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</si>
  <si>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</si>
  <si>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</si>
  <si>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</si>
  <si>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</si>
  <si>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</si>
  <si>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</si>
  <si>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</si>
  <si>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</si>
  <si>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</si>
  <si>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</si>
  <si>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</si>
  <si>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</si>
  <si>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</si>
  <si>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</si>
  <si>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</si>
  <si>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</si>
  <si>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</si>
  <si>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</si>
  <si>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</si>
  <si>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</si>
  <si>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</si>
  <si>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</si>
  <si>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</si>
  <si>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</si>
  <si>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</si>
  <si>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</si>
  <si>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</si>
  <si>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</si>
  <si>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</si>
  <si>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</si>
  <si>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</si>
  <si>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</si>
  <si>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</si>
  <si>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</si>
  <si>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</si>
  <si>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</si>
  <si>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</si>
  <si>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</si>
  <si>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</si>
  <si>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</si>
  <si>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</si>
  <si>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</si>
  <si>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</si>
  <si>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</si>
  <si>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</si>
  <si>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</si>
  <si>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</si>
  <si>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</si>
  <si>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</si>
  <si>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</si>
  <si>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</si>
  <si>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</si>
  <si>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</si>
  <si>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</si>
  <si>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</si>
  <si>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</si>
  <si>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</si>
  <si>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</si>
  <si>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</si>
  <si>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</si>
  <si>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</si>
  <si>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</si>
  <si>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</si>
  <si>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</si>
  <si>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</si>
  <si>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</si>
  <si>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</si>
  <si>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</si>
  <si>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</si>
  <si>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</si>
  <si>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</si>
  <si>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</si>
  <si>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</si>
  <si>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</si>
  <si>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</si>
  <si>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</si>
  <si>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</si>
  <si>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</si>
  <si>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</si>
  <si>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</si>
  <si>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</si>
  <si>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</si>
  <si>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</si>
  <si>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</si>
  <si>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</si>
  <si>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</si>
  <si>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</si>
  <si>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</si>
  <si>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</si>
  <si>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</si>
  <si>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</si>
  <si>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</si>
  <si>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</si>
  <si>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</si>
  <si>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</si>
  <si>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</si>
  <si>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</si>
  <si>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</si>
  <si>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</si>
  <si>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</si>
  <si>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</si>
  <si>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</si>
  <si>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</si>
  <si>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</si>
  <si>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</si>
  <si>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</si>
  <si>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</si>
  <si>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</si>
  <si>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</si>
  <si>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</si>
  <si>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</si>
  <si>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</si>
  <si>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</si>
  <si>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</si>
  <si>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</si>
  <si>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</si>
  <si>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</si>
  <si>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</si>
  <si>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</si>
  <si>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</si>
  <si>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</si>
  <si>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</si>
  <si>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</si>
  <si>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</si>
  <si>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</si>
  <si>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</si>
  <si>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</si>
  <si>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</si>
  <si>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</si>
  <si>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</si>
  <si>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</si>
  <si>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</si>
  <si>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</si>
  <si>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</si>
  <si>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</si>
  <si>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</si>
  <si>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</si>
  <si>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</si>
  <si>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</si>
  <si>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</si>
  <si>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</si>
  <si>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</si>
  <si>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</si>
  <si>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</si>
  <si>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</si>
  <si>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</si>
  <si>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</si>
  <si>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</si>
  <si>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</si>
  <si>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</si>
  <si>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</si>
  <si>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</si>
  <si>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</si>
  <si>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</si>
  <si>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</si>
  <si>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</si>
  <si>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</si>
  <si>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</si>
  <si>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</si>
  <si>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</si>
  <si>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</si>
  <si>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</si>
  <si>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</si>
  <si>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</si>
  <si>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</si>
  <si>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</si>
  <si>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</si>
  <si>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</si>
  <si>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</si>
  <si>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</si>
  <si>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</si>
  <si>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</si>
  <si>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</si>
  <si>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</si>
  <si>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</si>
  <si>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</si>
  <si>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</si>
  <si>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</si>
  <si>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</si>
  <si>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</si>
  <si>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</si>
  <si>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</si>
  <si>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</si>
  <si>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</si>
  <si>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</si>
  <si>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</si>
  <si>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</si>
  <si>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</si>
  <si>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</si>
  <si>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</si>
  <si>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</si>
  <si>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</si>
  <si>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</si>
  <si>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</si>
  <si>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</si>
  <si>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</si>
  <si>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</si>
  <si>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</si>
  <si>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</si>
  <si>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</si>
  <si>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</si>
  <si>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</si>
  <si>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</si>
  <si>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</si>
  <si>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</si>
  <si>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</si>
  <si>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</si>
  <si>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</si>
  <si>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</si>
  <si>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</si>
  <si>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</si>
  <si>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</si>
  <si>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</si>
  <si>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</si>
  <si>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</si>
  <si>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</si>
  <si>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</si>
  <si>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</si>
  <si>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</si>
  <si>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</si>
  <si>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</si>
  <si>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</si>
  <si>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</si>
  <si>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</si>
  <si>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</si>
  <si>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</si>
  <si>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</si>
  <si>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</si>
  <si>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</si>
  <si>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</si>
  <si>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</si>
  <si>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</si>
  <si>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</si>
  <si>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</si>
  <si>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</si>
  <si>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</si>
  <si>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</si>
  <si>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</si>
  <si>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</si>
  <si>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</si>
  <si>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</si>
  <si>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</si>
  <si>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</si>
  <si>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</si>
  <si>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</si>
  <si>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</si>
  <si>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</si>
  <si>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</si>
  <si>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</si>
  <si>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</si>
  <si>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</si>
  <si>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</si>
  <si>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</si>
  <si>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</si>
  <si>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</si>
  <si>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</si>
  <si>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</si>
  <si>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</si>
  <si>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</si>
  <si>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</si>
  <si>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</si>
  <si>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</si>
  <si>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</si>
  <si>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</si>
  <si>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</si>
  <si>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</si>
  <si>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</si>
  <si>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</si>
  <si>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</si>
  <si>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</si>
  <si>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</si>
  <si>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</si>
  <si>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</si>
  <si>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</si>
  <si>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</si>
  <si>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</si>
  <si>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</si>
  <si>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</si>
  <si>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</si>
  <si>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</si>
  <si>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</si>
  <si>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</si>
  <si>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</si>
  <si>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</si>
  <si>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</si>
  <si>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</si>
  <si>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</si>
  <si>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</si>
  <si>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</si>
  <si>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</si>
  <si>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</si>
  <si>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</si>
  <si>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</si>
  <si>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</si>
  <si>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</si>
  <si>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</si>
  <si>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</si>
  <si>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</si>
  <si>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</si>
  <si>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</si>
  <si>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</si>
  <si>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</si>
  <si>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</si>
  <si>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</si>
  <si>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</si>
  <si>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</si>
  <si>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</si>
  <si>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</si>
  <si>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</si>
  <si>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</si>
  <si>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</si>
  <si>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</si>
  <si>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</si>
  <si>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</si>
  <si>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</si>
  <si>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</si>
  <si>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</si>
  <si>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</si>
  <si>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</si>
  <si>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</si>
  <si>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</si>
  <si>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</si>
  <si>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</si>
  <si>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</si>
  <si>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</si>
  <si>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</si>
  <si>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</si>
  <si>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</si>
  <si>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</si>
  <si>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</si>
  <si>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</si>
  <si>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</si>
  <si>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</si>
  <si>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</si>
  <si>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</si>
  <si>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</si>
  <si>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</si>
  <si>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</si>
  <si>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</si>
  <si>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</si>
  <si>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</si>
  <si>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</si>
  <si>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</si>
  <si>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</si>
  <si>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</si>
  <si>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</si>
  <si>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</si>
  <si>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</si>
  <si>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</si>
  <si>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</si>
  <si>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</si>
  <si>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</si>
  <si>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</si>
  <si>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</si>
  <si>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</si>
  <si>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</si>
  <si>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</si>
  <si>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</si>
  <si>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</si>
  <si>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</si>
  <si>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</si>
  <si>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</si>
  <si>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</si>
  <si>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</si>
  <si>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</si>
  <si>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</si>
  <si>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</si>
  <si>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</si>
  <si>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</si>
  <si>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</si>
  <si>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</si>
  <si>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</si>
  <si>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</si>
  <si>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</si>
  <si>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</si>
  <si>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</si>
  <si>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</si>
  <si>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</si>
  <si>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</si>
  <si>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</si>
  <si>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</si>
  <si>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</si>
  <si>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</si>
  <si>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</si>
  <si>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</si>
  <si>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</si>
  <si>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</si>
  <si>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</si>
  <si>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</si>
  <si>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</si>
  <si>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</si>
  <si>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</si>
  <si>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</si>
  <si>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</si>
  <si>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</si>
  <si>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</si>
  <si>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</si>
  <si>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</si>
  <si>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</si>
  <si>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</si>
  <si>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</si>
  <si>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</si>
  <si>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</si>
  <si>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</si>
  <si>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</si>
  <si>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</si>
  <si>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</si>
  <si>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</si>
  <si>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</si>
  <si>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</si>
  <si>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</si>
  <si>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</si>
  <si>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</si>
  <si>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</si>
  <si>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</si>
  <si>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</si>
  <si>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</si>
  <si>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</si>
  <si>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</si>
  <si>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</si>
  <si>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</si>
  <si>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</si>
  <si>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</si>
  <si>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</si>
  <si>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</si>
  <si>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</si>
  <si>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</si>
  <si>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</si>
  <si>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</si>
  <si>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</si>
  <si>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</si>
  <si>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</si>
  <si>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</si>
  <si>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</si>
  <si>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</si>
  <si>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</si>
  <si>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</si>
  <si>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</si>
  <si>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</si>
  <si>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</si>
  <si>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</si>
  <si>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</si>
  <si>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</si>
  <si>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</si>
  <si>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</si>
  <si>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</si>
  <si>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</si>
  <si>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</si>
  <si>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</si>
  <si>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</si>
  <si>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</si>
  <si>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</si>
  <si>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</si>
  <si>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</si>
  <si>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</si>
  <si>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</si>
  <si>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</si>
  <si>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</si>
  <si>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</si>
  <si>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</si>
  <si>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</si>
  <si>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</si>
  <si>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</si>
  <si>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</si>
  <si>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</si>
  <si>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</si>
  <si>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</si>
  <si>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</si>
  <si>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</si>
  <si>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</si>
  <si>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</si>
  <si>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</si>
  <si>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</si>
  <si>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</si>
  <si>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</si>
  <si>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</si>
  <si>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</si>
  <si>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</si>
  <si>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</si>
  <si>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</si>
  <si>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</si>
  <si>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</si>
  <si>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</si>
  <si>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</si>
  <si>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</si>
  <si>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</si>
  <si>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</si>
  <si>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</si>
  <si>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</si>
  <si>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</si>
  <si>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</si>
  <si>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</si>
  <si>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</si>
  <si>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</si>
  <si>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</si>
  <si>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</si>
  <si>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</si>
  <si>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</si>
  <si>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</si>
  <si>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</si>
  <si>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</si>
  <si>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</si>
  <si>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</si>
  <si>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</si>
  <si>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</si>
  <si>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</si>
  <si>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</si>
  <si>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</si>
  <si>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</si>
  <si>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</si>
  <si>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</si>
  <si>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</si>
  <si>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</si>
  <si>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</si>
  <si>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</si>
  <si>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</si>
  <si>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</si>
  <si>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</si>
  <si>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</si>
  <si>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</si>
  <si>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</si>
  <si>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</si>
  <si>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</si>
  <si>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</si>
  <si>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</si>
  <si>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</si>
  <si>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</si>
  <si>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</si>
  <si>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</si>
  <si>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</si>
  <si>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</si>
  <si>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</si>
  <si>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</si>
  <si>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</si>
  <si>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</si>
  <si>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</si>
  <si>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</si>
  <si>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</si>
  <si>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</si>
  <si>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</si>
  <si>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</si>
  <si>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</si>
  <si>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</si>
  <si>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</si>
  <si>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</si>
  <si>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</si>
  <si>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</si>
  <si>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</si>
  <si>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</si>
  <si>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</si>
  <si>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</si>
  <si>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</si>
  <si>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</si>
  <si>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</si>
  <si>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</si>
  <si>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</si>
  <si>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</si>
  <si>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</si>
  <si>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</si>
  <si>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</si>
  <si>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</si>
  <si>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</si>
  <si>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</si>
  <si>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</si>
  <si>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</si>
  <si>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</si>
  <si>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</si>
  <si>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</si>
  <si>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</si>
  <si>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</si>
  <si>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</si>
  <si>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</si>
  <si>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</si>
  <si>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</si>
  <si>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</si>
  <si>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</si>
  <si>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</si>
  <si>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</si>
  <si>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</si>
  <si>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</si>
  <si>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</si>
  <si>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</si>
  <si>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</si>
  <si>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</si>
  <si>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</si>
  <si>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</si>
  <si>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</si>
  <si>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</si>
  <si>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</si>
  <si>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</si>
  <si>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</si>
  <si>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</si>
  <si>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</si>
  <si>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</si>
  <si>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</si>
  <si>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</si>
  <si>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</si>
  <si>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</si>
  <si>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</si>
  <si>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</si>
  <si>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</si>
  <si>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</si>
  <si>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</si>
  <si>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</si>
  <si>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</si>
  <si>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</si>
  <si>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</si>
  <si>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</si>
  <si>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</si>
  <si>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</si>
  <si>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</si>
  <si>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</si>
  <si>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</si>
  <si>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</si>
  <si>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</si>
  <si>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</si>
  <si>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</si>
  <si>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</si>
  <si>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</si>
  <si>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</si>
  <si>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</si>
  <si>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</si>
  <si>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</si>
  <si>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</si>
  <si>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</si>
  <si>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</si>
  <si>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</si>
  <si>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</si>
  <si>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</si>
  <si>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</si>
  <si>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</si>
  <si>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</si>
  <si>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</si>
  <si>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</si>
  <si>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</si>
  <si>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</si>
  <si>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</si>
  <si>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</si>
  <si>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</si>
  <si>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</si>
  <si>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</si>
  <si>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</si>
  <si>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</si>
  <si>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</si>
  <si>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</si>
  <si>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</si>
  <si>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</si>
  <si>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</si>
  <si>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</si>
  <si>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</si>
  <si>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</si>
  <si>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</si>
  <si>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</si>
  <si>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</si>
  <si>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</si>
  <si>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</si>
  <si>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</si>
  <si>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</si>
  <si>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</si>
  <si>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</si>
  <si>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</si>
  <si>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</si>
  <si>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</si>
  <si>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</si>
  <si>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</si>
  <si>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</si>
  <si>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</si>
  <si>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</si>
  <si>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</si>
  <si>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</si>
  <si>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</si>
  <si>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</si>
  <si>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</si>
  <si>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</si>
  <si>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</si>
  <si>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</si>
  <si>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</si>
  <si>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</si>
  <si>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</si>
  <si>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</si>
  <si>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</si>
  <si>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</si>
  <si>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</si>
  <si>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</si>
  <si>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</si>
  <si>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</si>
  <si>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</si>
  <si>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</si>
  <si>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</si>
  <si>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</si>
  <si>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</si>
  <si>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</si>
  <si>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</si>
  <si>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</si>
  <si>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</si>
  <si>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</si>
  <si>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</si>
  <si>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</si>
  <si>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</si>
  <si>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</si>
  <si>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</si>
  <si>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</si>
  <si>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</si>
  <si>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</si>
  <si>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</si>
  <si>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</si>
  <si>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</si>
  <si>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</si>
  <si>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</si>
  <si>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</si>
  <si>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</si>
  <si>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</si>
  <si>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</si>
  <si>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</si>
  <si>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</si>
  <si>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</si>
  <si>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</si>
  <si>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</si>
  <si>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</si>
  <si>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</si>
  <si>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</si>
  <si>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</si>
  <si>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</si>
  <si>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</si>
  <si>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</si>
  <si>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</si>
  <si>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</si>
  <si>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</si>
  <si>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</si>
  <si>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</si>
  <si>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</si>
  <si>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</si>
  <si>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</si>
  <si>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</si>
  <si>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</si>
  <si>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</si>
  <si>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</si>
  <si>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</si>
  <si>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</si>
  <si>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</si>
  <si>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</si>
  <si>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</si>
  <si>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</si>
  <si>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</si>
  <si>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</si>
  <si>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</si>
  <si>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</si>
  <si>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</si>
  <si>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</si>
  <si>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</si>
  <si>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</si>
  <si>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</si>
  <si>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</si>
  <si>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</si>
  <si>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</si>
  <si>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</si>
  <si>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</si>
  <si>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</si>
  <si>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</si>
  <si>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</si>
  <si>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</si>
  <si>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</si>
  <si>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</si>
  <si>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</si>
  <si>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</si>
  <si>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</si>
  <si>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</si>
  <si>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</si>
  <si>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</si>
  <si>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</si>
  <si>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</si>
  <si>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</si>
  <si>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</si>
  <si>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</si>
  <si>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</si>
  <si>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</si>
  <si>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</si>
  <si>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</si>
  <si>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</si>
  <si>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</si>
  <si>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</si>
  <si>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</si>
  <si>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</si>
  <si>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</si>
  <si>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</si>
  <si>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</si>
  <si>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</si>
  <si>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</si>
  <si>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</si>
  <si>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</si>
  <si>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</si>
  <si>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</si>
  <si>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</si>
  <si>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</si>
  <si>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</si>
  <si>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</si>
  <si>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</si>
  <si>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</si>
  <si>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</si>
  <si>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</si>
  <si>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</si>
  <si>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</si>
  <si>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</si>
  <si>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</si>
  <si>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</si>
  <si>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</si>
  <si>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</si>
  <si>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</si>
  <si>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</si>
  <si>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</si>
  <si>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</si>
  <si>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</si>
  <si>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</si>
  <si>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</si>
  <si>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</si>
  <si>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</si>
  <si>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</si>
  <si>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</si>
  <si>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</si>
  <si>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</si>
  <si>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</si>
  <si>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</si>
  <si>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</si>
  <si>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</si>
  <si>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</si>
  <si>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</si>
  <si>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</si>
  <si>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</si>
  <si>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</si>
  <si>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</si>
  <si>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</si>
  <si>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</si>
  <si>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</si>
  <si>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</si>
  <si>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</si>
  <si>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</si>
  <si>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</si>
  <si>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</si>
  <si>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</si>
  <si>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</si>
  <si>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</si>
  <si>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</si>
  <si>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</si>
  <si>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</si>
  <si>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</si>
  <si>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</si>
  <si>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</si>
  <si>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</si>
  <si>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</si>
  <si>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</si>
  <si>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</si>
  <si>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</si>
  <si>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</si>
  <si>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</si>
  <si>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</si>
  <si>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</si>
  <si>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</si>
  <si>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</si>
  <si>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</si>
  <si>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</si>
  <si>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</si>
  <si>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</si>
  <si>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</si>
  <si>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</si>
  <si>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</si>
  <si>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</si>
  <si>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</si>
  <si>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</si>
  <si>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</si>
  <si>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</si>
  <si>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</si>
  <si>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</si>
  <si>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</si>
  <si>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</si>
  <si>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</si>
  <si>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</si>
  <si>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</si>
  <si>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</si>
  <si>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</si>
  <si>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</si>
  <si>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</si>
  <si>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</si>
  <si>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</si>
  <si>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</si>
  <si>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</si>
  <si>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</si>
  <si>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</si>
  <si>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</si>
  <si>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</si>
  <si>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</si>
  <si>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</si>
  <si>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</si>
  <si>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</si>
  <si>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</si>
  <si>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</si>
  <si>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</si>
  <si>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</si>
  <si>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</si>
  <si>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</si>
  <si>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</si>
  <si>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</si>
  <si>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</si>
  <si>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</si>
  <si>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</si>
  <si>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</si>
  <si>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</si>
  <si>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</si>
  <si>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</si>
  <si>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</si>
  <si>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</si>
  <si>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</si>
  <si>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</si>
  <si>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</si>
  <si>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</si>
  <si>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</si>
  <si>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</si>
  <si>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</si>
  <si>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</si>
  <si>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</si>
  <si>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</si>
  <si>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</si>
  <si>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</si>
  <si>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</si>
  <si>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</si>
  <si>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</si>
  <si>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</si>
  <si>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</si>
  <si>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</si>
  <si>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</si>
  <si>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</si>
  <si>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</si>
  <si>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</si>
  <si>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</si>
  <si>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</si>
  <si>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</si>
  <si>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</si>
  <si>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</si>
  <si>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</si>
  <si>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</si>
  <si>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</si>
  <si>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</si>
  <si>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</si>
  <si>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</si>
  <si>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</si>
  <si>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</si>
  <si>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</si>
  <si>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</si>
  <si>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</si>
  <si>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</si>
  <si>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</si>
  <si>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</si>
  <si>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</si>
  <si>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</si>
  <si>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</si>
  <si>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</si>
  <si>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</si>
  <si>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</si>
  <si>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</si>
  <si>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</si>
  <si>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</si>
  <si>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</si>
  <si>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</si>
  <si>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</si>
  <si>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</si>
  <si>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</si>
  <si>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</si>
  <si>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</si>
  <si>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</si>
  <si>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</si>
  <si>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</si>
  <si>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</si>
  <si>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</si>
  <si>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</si>
  <si>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</si>
  <si>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</si>
  <si>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</si>
  <si>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</si>
  <si>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</si>
  <si>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</si>
  <si>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</si>
  <si>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</si>
  <si>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</si>
  <si>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</si>
  <si>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</si>
  <si>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</si>
  <si>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</si>
  <si>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</si>
  <si>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</si>
  <si>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</si>
  <si>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</si>
  <si>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</si>
  <si>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</si>
  <si>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</si>
  <si>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</si>
  <si>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</si>
  <si>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</si>
  <si>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</si>
  <si>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</si>
  <si>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</si>
  <si>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</si>
  <si>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</si>
  <si>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</si>
  <si>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</si>
  <si>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</si>
  <si>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</si>
  <si>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</si>
  <si>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</si>
  <si>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</si>
  <si>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</si>
  <si>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</si>
  <si>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</si>
  <si>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</si>
  <si>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</si>
  <si>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</si>
  <si>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</si>
  <si>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</si>
  <si>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</si>
  <si>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</si>
  <si>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</si>
  <si>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</si>
  <si>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</si>
  <si>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</si>
  <si>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</si>
  <si>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</si>
  <si>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</si>
  <si>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</si>
  <si>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</si>
  <si>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</si>
  <si>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</si>
  <si>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</si>
  <si>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</si>
  <si>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</si>
  <si>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</si>
  <si>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</si>
  <si>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</si>
  <si>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</si>
  <si>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</si>
  <si>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</si>
  <si>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</si>
  <si>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</si>
  <si>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</si>
  <si>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</si>
  <si>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</si>
  <si>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</si>
  <si>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</si>
  <si>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</si>
  <si>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</si>
  <si>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</si>
  <si>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</si>
  <si>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</si>
  <si>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</si>
  <si>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</si>
  <si>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</si>
  <si>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</si>
  <si>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</si>
  <si>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</si>
  <si>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</si>
  <si>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</si>
  <si>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</si>
  <si>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</si>
  <si>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</si>
  <si>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</si>
  <si>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</si>
  <si>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</si>
  <si>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</si>
  <si>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</si>
  <si>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</si>
  <si>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</si>
  <si>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</si>
  <si>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</si>
  <si>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</si>
  <si>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</si>
  <si>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</si>
  <si>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</si>
  <si>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</si>
  <si>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</si>
  <si>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</si>
  <si>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</si>
  <si>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</si>
  <si>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</si>
  <si>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</si>
  <si>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</si>
  <si>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</si>
  <si>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</si>
  <si>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</si>
  <si>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</si>
  <si>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</si>
  <si>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</si>
  <si>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</si>
  <si>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</si>
  <si>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</si>
  <si>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</si>
  <si>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</si>
  <si>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</si>
  <si>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</si>
  <si>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</si>
  <si>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</si>
  <si>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</si>
  <si>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</si>
  <si>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</si>
  <si>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</si>
  <si>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</si>
  <si>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</si>
  <si>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</si>
  <si>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</si>
  <si>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</si>
  <si>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</si>
  <si>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</si>
  <si>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</si>
  <si>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</si>
  <si>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</si>
  <si>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</si>
  <si>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</si>
  <si>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</si>
  <si>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</si>
  <si>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</si>
  <si>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</si>
  <si>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</si>
  <si>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</si>
  <si>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</si>
  <si>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</si>
  <si>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</si>
  <si>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</si>
  <si>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</si>
  <si>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</si>
  <si>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</si>
  <si>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</si>
  <si>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</si>
  <si>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</si>
  <si>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</si>
  <si>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</si>
  <si>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</si>
  <si>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</si>
  <si>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</si>
  <si>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</si>
  <si>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</si>
  <si>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</si>
  <si>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</si>
  <si>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</si>
  <si>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</si>
  <si>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</si>
  <si>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</si>
  <si>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</si>
  <si>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</si>
  <si>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</si>
  <si>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</si>
  <si>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</si>
  <si>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</si>
  <si>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</si>
  <si>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</si>
  <si>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</si>
  <si>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</si>
  <si>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</si>
  <si>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</si>
  <si>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</si>
  <si>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</si>
  <si>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</si>
  <si>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</si>
  <si>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</si>
  <si>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</si>
  <si>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</si>
  <si>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</si>
  <si>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</si>
  <si>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</si>
  <si>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</si>
  <si>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</si>
  <si>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</si>
  <si>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</si>
  <si>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</si>
  <si>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</si>
  <si>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</si>
  <si>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</si>
  <si>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</si>
  <si>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</si>
  <si>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</si>
  <si>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</si>
  <si>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</si>
  <si>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</si>
  <si>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</si>
  <si>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</si>
  <si>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</si>
  <si>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</si>
  <si>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</si>
  <si>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</si>
  <si>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</si>
  <si>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</si>
  <si>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</si>
  <si>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</si>
  <si>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</si>
  <si>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</si>
  <si>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</si>
  <si>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</si>
  <si>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</si>
  <si>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</si>
  <si>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</si>
  <si>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</si>
  <si>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</si>
  <si>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</si>
  <si>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</si>
  <si>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</si>
  <si>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</si>
  <si>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</si>
  <si>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</si>
  <si>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</si>
  <si>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</si>
  <si>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</si>
  <si>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</si>
  <si>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</si>
  <si>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</si>
  <si>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</si>
  <si>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</si>
  <si>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</si>
  <si>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</si>
  <si>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</si>
  <si>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</si>
  <si>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</si>
  <si>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</si>
  <si>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</si>
  <si>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</si>
  <si>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</si>
  <si>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</si>
  <si>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</si>
  <si>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</si>
  <si>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</si>
  <si>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</si>
  <si>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</si>
  <si>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</si>
  <si>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</si>
  <si>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</si>
  <si>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</si>
  <si>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</si>
  <si>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</si>
  <si>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</si>
  <si>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</si>
  <si>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</si>
  <si>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</si>
  <si>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</si>
  <si>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</si>
  <si>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</si>
  <si>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</si>
  <si>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</si>
  <si>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</si>
  <si>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</si>
  <si>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</si>
  <si>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</si>
  <si>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</si>
  <si>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</si>
  <si>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</si>
  <si>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</si>
  <si>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</si>
  <si>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</si>
  <si>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</si>
  <si>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</si>
  <si>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</si>
  <si>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</si>
  <si>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</si>
  <si>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</si>
  <si>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</si>
  <si>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</si>
  <si>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</si>
  <si>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</si>
  <si>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</si>
  <si>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</si>
  <si>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</si>
  <si>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</si>
  <si>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</si>
  <si>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</si>
  <si>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</si>
  <si>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</si>
  <si>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</si>
  <si>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</si>
  <si>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</si>
  <si>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</si>
  <si>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</si>
  <si>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</si>
  <si>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</si>
  <si>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</si>
  <si>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</si>
  <si>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</si>
  <si>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</si>
  <si>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</si>
  <si>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</si>
  <si>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</si>
  <si>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</si>
  <si>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</si>
  <si>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</si>
  <si>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</si>
  <si>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</si>
  <si>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</si>
  <si>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</si>
  <si>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</si>
  <si>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</si>
  <si>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</si>
  <si>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</si>
  <si>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</si>
  <si>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</si>
  <si>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</si>
  <si>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</si>
  <si>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</si>
  <si>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</si>
  <si>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</si>
  <si>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</si>
  <si>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</si>
  <si>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</si>
  <si>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</si>
  <si>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</si>
  <si>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</si>
  <si>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</si>
  <si>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</si>
  <si>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</si>
  <si>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</si>
  <si>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</si>
  <si>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</si>
  <si>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</si>
  <si>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</si>
  <si>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</si>
  <si>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</si>
  <si>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</si>
  <si>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</si>
  <si>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</si>
  <si>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</si>
  <si>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</si>
  <si>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</si>
  <si>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</si>
  <si>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</si>
  <si>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</si>
  <si>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</si>
  <si>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</si>
  <si>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</si>
  <si>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</si>
  <si>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</si>
  <si>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</si>
  <si>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</si>
  <si>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</si>
  <si>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</si>
  <si>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</si>
  <si>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</si>
  <si>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</si>
  <si>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</si>
  <si>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</si>
  <si>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</si>
  <si>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</si>
  <si>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</si>
  <si>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</si>
  <si>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</si>
  <si>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</si>
  <si>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</si>
  <si>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</si>
  <si>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</si>
  <si>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</si>
  <si>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</si>
  <si>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</si>
  <si>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</si>
  <si>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</si>
  <si>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</si>
  <si>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</si>
  <si>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</si>
  <si>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</si>
  <si>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</si>
  <si>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</si>
  <si>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</si>
  <si>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</si>
  <si>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</si>
  <si>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</si>
  <si>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</si>
  <si>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</si>
  <si>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</si>
  <si>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</si>
  <si>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</si>
  <si>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</si>
  <si>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</si>
  <si>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</si>
  <si>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</si>
  <si>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</si>
  <si>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</si>
  <si>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</si>
  <si>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</si>
  <si>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</si>
  <si>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</si>
  <si>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</si>
  <si>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</si>
  <si>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</si>
  <si>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</si>
  <si>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</si>
  <si>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</si>
  <si>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</si>
  <si>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</si>
  <si>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</si>
  <si>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</si>
  <si>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</si>
  <si>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</si>
  <si>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</si>
  <si>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</si>
  <si>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</si>
  <si>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</si>
  <si>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</si>
  <si>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</si>
  <si>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</si>
  <si>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</si>
  <si>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</si>
  <si>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</si>
  <si>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</si>
  <si>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</si>
  <si>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</si>
  <si>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</si>
  <si>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</si>
  <si>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</si>
  <si>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</si>
  <si>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</si>
  <si>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</si>
  <si>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</si>
  <si>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</si>
  <si>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</si>
  <si>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</si>
  <si>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</si>
  <si>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</si>
  <si>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</si>
  <si>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</si>
  <si>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</si>
  <si>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</si>
  <si>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</si>
  <si>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</si>
  <si>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</si>
  <si>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</si>
  <si>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</si>
  <si>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</si>
  <si>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</si>
  <si>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</si>
  <si>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</si>
  <si>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</si>
  <si>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</si>
  <si>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</si>
  <si>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</si>
  <si>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</si>
  <si>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</si>
  <si>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</si>
  <si>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</si>
  <si>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</si>
  <si>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</si>
  <si>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</si>
  <si>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</si>
  <si>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</si>
  <si>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</si>
  <si>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</si>
  <si>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</si>
  <si>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</si>
  <si>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</si>
  <si>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</si>
  <si>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</si>
  <si>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</si>
  <si>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</si>
  <si>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</si>
  <si>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</si>
  <si>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</si>
  <si>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</si>
  <si>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</si>
  <si>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</si>
  <si>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</si>
  <si>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</si>
  <si>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</si>
  <si>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</si>
  <si>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</si>
  <si>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</si>
  <si>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</si>
  <si>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</si>
  <si>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</si>
  <si>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</si>
  <si>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</si>
  <si>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</si>
  <si>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</si>
  <si>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</si>
  <si>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</si>
  <si>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</si>
  <si>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</si>
  <si>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</si>
  <si>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</si>
  <si>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</si>
  <si>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</si>
  <si>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</si>
  <si>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</si>
  <si>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</si>
  <si>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</si>
  <si>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</si>
  <si>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</si>
  <si>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</si>
  <si>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</si>
  <si>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</si>
  <si>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</si>
  <si>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</si>
  <si>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</si>
  <si>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</si>
  <si>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</si>
  <si>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</si>
  <si>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</si>
  <si>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</si>
  <si>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</si>
  <si>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</si>
  <si>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</si>
  <si>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</si>
  <si>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</si>
  <si>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</si>
  <si>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</si>
  <si>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</si>
  <si>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</si>
  <si>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</si>
  <si>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</si>
  <si>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</si>
  <si>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</si>
  <si>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</si>
  <si>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</si>
  <si>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</si>
  <si>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</si>
  <si>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</si>
  <si>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</si>
  <si>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</si>
  <si>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</si>
  <si>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</si>
  <si>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</si>
  <si>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</si>
  <si>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</si>
  <si>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</si>
  <si>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</si>
  <si>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</si>
  <si>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</si>
  <si>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</si>
  <si>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</si>
  <si>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</si>
  <si>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</si>
  <si>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</si>
  <si>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</si>
  <si>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</si>
  <si>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</si>
  <si>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</si>
  <si>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</si>
  <si>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</si>
  <si>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</si>
  <si>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</si>
  <si>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</si>
  <si>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</si>
  <si>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</si>
  <si>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</si>
  <si>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</si>
  <si>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</si>
  <si>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</si>
  <si>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</si>
  <si>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</si>
  <si>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</si>
  <si>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</si>
  <si>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</si>
  <si>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</si>
  <si>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</si>
  <si>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</si>
  <si>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</si>
  <si>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</si>
  <si>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</si>
  <si>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</si>
  <si>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</si>
  <si>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</si>
  <si>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</si>
  <si>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</si>
  <si>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</si>
  <si>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</si>
  <si>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</si>
  <si>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</si>
  <si>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</si>
  <si>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</si>
  <si>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</si>
  <si>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</si>
  <si>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</si>
  <si>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</si>
  <si>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</si>
  <si>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</si>
  <si>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</si>
  <si>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</si>
  <si>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</si>
  <si>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</si>
  <si>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</si>
  <si>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</si>
  <si>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</si>
  <si>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</si>
  <si>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</si>
  <si>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</si>
  <si>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</si>
  <si>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</si>
  <si>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</si>
  <si>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</si>
  <si>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</si>
  <si>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</si>
  <si>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</si>
  <si>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</si>
  <si>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</si>
  <si>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</si>
  <si>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</si>
  <si>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</si>
  <si>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</si>
  <si>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</si>
  <si>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</si>
  <si>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</si>
  <si>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</si>
  <si>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</si>
  <si>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</si>
  <si>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</si>
  <si>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</si>
  <si>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</si>
  <si>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</si>
  <si>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</si>
  <si>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</si>
  <si>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</si>
  <si>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</si>
  <si>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</si>
  <si>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</si>
  <si>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</si>
  <si>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</si>
  <si>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</si>
  <si>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</si>
  <si>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</si>
  <si>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</si>
  <si>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</si>
  <si>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</si>
  <si>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</si>
  <si>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</si>
  <si>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</si>
  <si>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</si>
  <si>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</si>
  <si>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</si>
  <si>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</si>
  <si>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</si>
  <si>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</si>
  <si>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</si>
  <si>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</si>
  <si>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</si>
  <si>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</si>
  <si>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</si>
  <si>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</si>
  <si>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</si>
  <si>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</si>
  <si>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</si>
  <si>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</si>
  <si>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</si>
  <si>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</si>
  <si>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</si>
  <si>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</si>
  <si>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</si>
  <si>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</si>
  <si>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</si>
  <si>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</si>
  <si>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</si>
  <si>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</si>
  <si>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</si>
  <si>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</si>
  <si>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</si>
  <si>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</si>
  <si>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</si>
  <si>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</si>
  <si>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</si>
  <si>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</si>
  <si>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</si>
  <si>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</si>
  <si>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</si>
  <si>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</si>
  <si>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</si>
  <si>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</si>
  <si>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</si>
  <si>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</si>
  <si>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</si>
  <si>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</si>
  <si>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</si>
  <si>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</si>
  <si>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</si>
  <si>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</si>
  <si>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</si>
  <si>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</si>
  <si>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</si>
  <si>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</si>
  <si>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</si>
  <si>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</si>
  <si>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</si>
  <si>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</si>
  <si>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</si>
  <si>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</si>
  <si>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</si>
  <si>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</si>
  <si>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</si>
  <si>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</si>
  <si>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</si>
  <si>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</si>
  <si>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</si>
  <si>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</si>
  <si>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</si>
  <si>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</si>
  <si>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</si>
  <si>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</si>
  <si>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</si>
  <si>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</si>
  <si>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</si>
  <si>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</si>
  <si>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</si>
  <si>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</si>
  <si>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</si>
  <si>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</si>
  <si>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</si>
  <si>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</si>
  <si>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</si>
  <si>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</si>
  <si>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</si>
  <si>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</si>
  <si>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</si>
  <si>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</si>
  <si>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</si>
  <si>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</si>
  <si>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</si>
  <si>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</si>
  <si>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</si>
  <si>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</si>
  <si>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</si>
  <si>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</si>
  <si>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</si>
  <si>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</si>
  <si>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</si>
  <si>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</si>
  <si>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</si>
  <si>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</si>
  <si>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</si>
  <si>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</si>
  <si>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</si>
  <si>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</si>
  <si>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</si>
  <si>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</si>
  <si>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</si>
  <si>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</si>
  <si>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</si>
  <si>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</si>
  <si>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</si>
  <si>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</si>
  <si>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</si>
  <si>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</si>
  <si>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</si>
  <si>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</si>
  <si>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</si>
  <si>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</si>
  <si>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</si>
  <si>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</si>
  <si>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</si>
  <si>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</si>
  <si>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</si>
  <si>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</si>
  <si>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</si>
  <si>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</si>
  <si>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</si>
  <si>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</si>
  <si>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</si>
  <si>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</si>
  <si>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</si>
  <si>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</si>
  <si>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</si>
  <si>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</si>
  <si>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</si>
  <si>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</si>
  <si>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</si>
  <si>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</si>
  <si>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</si>
  <si>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</si>
  <si>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</si>
  <si>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</si>
  <si>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</si>
  <si>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</si>
  <si>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</si>
  <si>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</si>
  <si>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</si>
  <si>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</si>
  <si>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</si>
  <si>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</si>
  <si>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</si>
  <si>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</si>
  <si>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</si>
  <si>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</si>
  <si>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</si>
  <si>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</si>
  <si>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</si>
  <si>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</si>
  <si>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</si>
  <si>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</si>
  <si>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</si>
  <si>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</si>
  <si>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</si>
  <si>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</si>
  <si>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</si>
  <si>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</si>
  <si>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</si>
  <si>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</si>
  <si>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</si>
  <si>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</si>
  <si>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</si>
  <si>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</si>
  <si>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</si>
  <si>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</si>
  <si>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</si>
  <si>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</si>
  <si>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</si>
  <si>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</si>
  <si>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</si>
  <si>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</si>
  <si>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</si>
  <si>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</si>
  <si>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</si>
  <si>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</si>
  <si>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</si>
  <si>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</si>
  <si>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</si>
  <si>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</si>
  <si>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</si>
  <si>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</si>
  <si>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</si>
  <si>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</si>
  <si>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</si>
  <si>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</si>
  <si>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</si>
  <si>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</si>
  <si>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</si>
  <si>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</si>
  <si>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</si>
  <si>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</si>
  <si>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</si>
  <si>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</si>
  <si>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</si>
  <si>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</si>
  <si>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</si>
  <si>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</si>
  <si>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</si>
  <si>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</si>
  <si>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</si>
  <si>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</si>
  <si>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</si>
  <si>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</si>
  <si>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</si>
  <si>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</si>
  <si>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</si>
  <si>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</si>
  <si>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</si>
  <si>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</si>
  <si>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</si>
  <si>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</si>
  <si>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</si>
  <si>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</si>
  <si>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</si>
  <si>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</si>
  <si>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</si>
  <si>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</si>
  <si>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</si>
  <si>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</si>
  <si>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</si>
  <si>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</si>
  <si>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</si>
  <si>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</si>
  <si>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</si>
  <si>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</si>
  <si>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</si>
  <si>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</si>
  <si>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</si>
  <si>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</si>
  <si>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</si>
  <si>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</si>
  <si>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</si>
  <si>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</si>
  <si>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</si>
  <si>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</si>
  <si>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</si>
  <si>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</si>
  <si>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</si>
  <si>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</si>
  <si>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</si>
  <si>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</si>
  <si>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</si>
  <si>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</si>
  <si>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</si>
  <si>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</si>
  <si>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</si>
  <si>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</si>
  <si>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</si>
  <si>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</si>
  <si>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</si>
  <si>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</si>
  <si>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</si>
  <si>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</si>
  <si>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</si>
  <si>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</si>
  <si>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</si>
  <si>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</si>
  <si>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</si>
  <si>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</si>
  <si>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</si>
  <si>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</si>
  <si>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</si>
  <si>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</si>
  <si>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</si>
  <si>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</si>
  <si>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</si>
  <si>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</si>
  <si>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</si>
  <si>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</si>
  <si>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</si>
  <si>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</si>
  <si>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</si>
  <si>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</si>
  <si>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</si>
  <si>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</si>
  <si>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</si>
  <si>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</si>
  <si>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</si>
  <si>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</si>
  <si>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</si>
  <si>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</si>
  <si>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</si>
  <si>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</si>
  <si>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</si>
  <si>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</si>
  <si>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</si>
  <si>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</si>
  <si>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</si>
  <si>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</si>
  <si>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</si>
  <si>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</si>
  <si>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</si>
  <si>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</si>
  <si>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</si>
  <si>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</si>
  <si>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</si>
  <si>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</si>
  <si>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</si>
  <si>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</si>
  <si>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</si>
  <si>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</si>
  <si>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</si>
  <si>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</si>
  <si>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</si>
  <si>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</si>
  <si>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</si>
  <si>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</si>
  <si>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</si>
  <si>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</si>
  <si>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</si>
  <si>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</si>
  <si>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</si>
  <si>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</si>
  <si>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</si>
  <si>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</si>
  <si>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</si>
  <si>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</si>
  <si>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</si>
  <si>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</si>
  <si>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</si>
  <si>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</si>
  <si>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</si>
  <si>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</si>
  <si>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</si>
  <si>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</si>
  <si>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</si>
  <si>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</si>
  <si>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</si>
  <si>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</si>
  <si>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</si>
  <si>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</si>
  <si>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</si>
  <si>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</si>
  <si>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</si>
  <si>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</si>
  <si>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</si>
  <si>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</si>
  <si>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</si>
  <si>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</si>
  <si>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</si>
  <si>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</si>
  <si>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</si>
  <si>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</si>
  <si>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</si>
  <si>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</si>
  <si>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</si>
  <si>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</si>
  <si>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</si>
  <si>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</si>
  <si>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</si>
  <si>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</si>
  <si>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</si>
  <si>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</si>
  <si>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</si>
  <si>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</si>
  <si>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</si>
  <si>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</si>
  <si>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</si>
  <si>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</si>
  <si>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</si>
  <si>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</si>
  <si>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</si>
  <si>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</si>
  <si>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</si>
  <si>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</si>
  <si>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</si>
  <si>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</si>
  <si>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</si>
  <si>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</si>
  <si>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</si>
  <si>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</si>
  <si>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</si>
  <si>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</si>
  <si>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</si>
  <si>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</si>
  <si>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</si>
  <si>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</si>
  <si>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</si>
  <si>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</si>
  <si>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</si>
  <si>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</si>
  <si>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</si>
  <si>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</si>
  <si>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</si>
  <si>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</si>
  <si>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</si>
  <si>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</si>
  <si>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</si>
  <si>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</si>
  <si>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</si>
  <si>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</si>
  <si>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</si>
  <si>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</si>
  <si>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</si>
  <si>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</si>
  <si>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</si>
  <si>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</si>
  <si>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</si>
  <si>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</si>
  <si>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</si>
  <si>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</si>
  <si>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</si>
  <si>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</si>
  <si>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</si>
  <si>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</si>
  <si>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</si>
  <si>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</si>
  <si>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</si>
  <si>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</si>
  <si>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</si>
  <si>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</si>
  <si>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</si>
  <si>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</si>
  <si>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</si>
  <si>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</si>
  <si>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</si>
  <si>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</si>
  <si>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</si>
  <si>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</si>
  <si>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</si>
  <si>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</si>
  <si>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</si>
  <si>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</si>
  <si>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</si>
  <si>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</si>
  <si>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</si>
  <si>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</si>
  <si>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</si>
  <si>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</si>
  <si>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</si>
  <si>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</si>
  <si>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</si>
  <si>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</si>
  <si>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</si>
  <si>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</si>
  <si>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</si>
  <si>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</si>
  <si>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</si>
  <si>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</si>
  <si>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</si>
  <si>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</si>
  <si>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</si>
  <si>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</si>
  <si>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</si>
  <si>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</si>
  <si>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</si>
  <si>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</si>
  <si>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</si>
  <si>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</si>
  <si>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</si>
  <si>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</si>
  <si>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</si>
  <si>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</si>
  <si>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</si>
  <si>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</si>
  <si>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</si>
  <si>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</si>
  <si>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</si>
  <si>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</si>
  <si>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</si>
  <si>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</si>
  <si>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</si>
  <si>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</si>
  <si>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</si>
  <si>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</si>
  <si>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</si>
  <si>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</si>
  <si>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</si>
  <si>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</si>
  <si>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</si>
  <si>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</si>
  <si>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</si>
  <si>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</si>
  <si>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</si>
  <si>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</si>
  <si>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</si>
  <si>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</si>
  <si>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</si>
  <si>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</si>
  <si>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</si>
  <si>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</si>
  <si>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</si>
  <si>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</si>
  <si>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</si>
  <si>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</si>
  <si>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</si>
  <si>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</si>
  <si>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</si>
  <si>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</si>
  <si>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</si>
  <si>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</si>
  <si>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</si>
  <si>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</si>
  <si>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</si>
  <si>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</si>
  <si>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</si>
  <si>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</si>
  <si>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</si>
  <si>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</si>
  <si>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</si>
  <si>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</si>
  <si>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</si>
  <si>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</si>
  <si>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</si>
  <si>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</si>
  <si>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</si>
  <si>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</si>
  <si>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</si>
  <si>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</si>
  <si>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</si>
  <si>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</si>
  <si>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</si>
  <si>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</si>
  <si>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</si>
  <si>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</si>
  <si>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</si>
  <si>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</si>
  <si>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</si>
  <si>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</si>
  <si>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</si>
  <si>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</si>
  <si>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</si>
  <si>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</si>
  <si>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</si>
  <si>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</si>
  <si>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</si>
  <si>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</si>
  <si>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</si>
  <si>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</si>
  <si>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</si>
  <si>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</si>
  <si>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</si>
  <si>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</si>
  <si>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</si>
  <si>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</si>
  <si>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</si>
  <si>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</si>
  <si>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</si>
  <si>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</si>
  <si>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</si>
  <si>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</si>
  <si>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</si>
  <si>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</si>
  <si>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</si>
  <si>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</si>
  <si>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</si>
  <si>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</si>
  <si>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</si>
  <si>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</si>
  <si>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</si>
  <si>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</si>
  <si>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</si>
  <si>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</si>
  <si>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</si>
  <si>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</si>
  <si>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</si>
  <si>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</si>
  <si>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</si>
  <si>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</si>
  <si>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</si>
  <si>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</si>
  <si>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</si>
  <si>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</si>
  <si>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</si>
  <si>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</si>
  <si>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</si>
  <si>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</si>
  <si>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</si>
  <si>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</si>
  <si>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</si>
  <si>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</si>
  <si>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</si>
  <si>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</si>
  <si>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</si>
  <si>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</si>
  <si>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</si>
  <si>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</si>
  <si>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</si>
  <si>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</si>
  <si>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</si>
  <si>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</si>
  <si>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</si>
  <si>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</si>
  <si>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</si>
  <si>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</si>
  <si>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</si>
  <si>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</si>
  <si>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</si>
  <si>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</si>
  <si>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</si>
  <si>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</si>
  <si>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</si>
  <si>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</si>
  <si>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</si>
  <si>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</si>
  <si>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</si>
  <si>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</si>
  <si>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</si>
  <si>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</si>
  <si>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</si>
  <si>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</si>
  <si>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</si>
  <si>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</si>
  <si>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</si>
  <si>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</si>
  <si>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</si>
  <si>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</si>
  <si>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</si>
  <si>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</si>
  <si>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</si>
  <si>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</si>
  <si>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</si>
  <si>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</si>
  <si>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</si>
  <si>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</si>
  <si>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</si>
  <si>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</si>
  <si>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</si>
  <si>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</si>
  <si>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</si>
  <si>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</si>
  <si>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</si>
  <si>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</si>
  <si>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</si>
  <si>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</si>
  <si>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</si>
  <si>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</si>
  <si>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</si>
  <si>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</si>
  <si>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</si>
  <si>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</si>
  <si>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</si>
  <si>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</si>
  <si>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</si>
  <si>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</si>
  <si>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</si>
  <si>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</si>
  <si>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</si>
  <si>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</si>
  <si>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</si>
  <si>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</si>
  <si>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</si>
  <si>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</si>
  <si>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</si>
  <si>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</si>
  <si>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</si>
  <si>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</si>
  <si>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</si>
  <si>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</si>
  <si>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</si>
  <si>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</si>
  <si>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</si>
  <si>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</si>
  <si>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</si>
  <si>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</si>
  <si>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</si>
  <si>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</si>
  <si>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</si>
  <si>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</si>
  <si>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</si>
  <si>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</si>
  <si>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</si>
  <si>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</si>
  <si>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</si>
  <si>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</si>
  <si>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</si>
  <si>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</si>
  <si>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</si>
  <si>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</si>
  <si>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</si>
  <si>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</si>
  <si>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</si>
  <si>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</si>
  <si>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</si>
  <si>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</si>
  <si>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</si>
  <si>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</si>
  <si>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</si>
  <si>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</si>
  <si>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</si>
  <si>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</si>
  <si>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</si>
  <si>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</si>
  <si>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</si>
  <si>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</si>
  <si>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</si>
  <si>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</si>
  <si>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</si>
  <si>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</si>
  <si>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</si>
  <si>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</si>
  <si>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</si>
  <si>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</si>
  <si>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</si>
  <si>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</si>
  <si>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</si>
  <si>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</si>
  <si>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</si>
  <si>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</si>
  <si>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</si>
  <si>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</si>
  <si>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</si>
  <si>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</si>
  <si>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</si>
  <si>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</si>
  <si>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</si>
  <si>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</si>
  <si>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</si>
  <si>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</si>
  <si>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</si>
  <si>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</si>
  <si>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</si>
  <si>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</si>
  <si>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</si>
  <si>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</si>
  <si>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</si>
  <si>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</si>
  <si>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</si>
  <si>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</si>
  <si>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</si>
  <si>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</si>
  <si>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</si>
  <si>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</si>
  <si>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</si>
  <si>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</si>
  <si>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</si>
  <si>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</si>
  <si>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</si>
  <si>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</si>
  <si>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</si>
  <si>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</si>
  <si>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</si>
  <si>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</si>
  <si>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</si>
  <si>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</si>
  <si>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</si>
  <si>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</si>
  <si>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</si>
  <si>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</si>
  <si>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</si>
  <si>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</si>
  <si>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</si>
  <si>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</si>
  <si>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</si>
  <si>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</si>
  <si>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</si>
  <si>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</si>
  <si>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</si>
  <si>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</si>
  <si>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</si>
  <si>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</si>
  <si>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</si>
  <si>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</si>
  <si>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</si>
  <si>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</si>
  <si>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</si>
  <si>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</si>
  <si>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</si>
  <si>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</si>
  <si>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</si>
  <si>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</si>
  <si>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</si>
  <si>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</si>
  <si>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</si>
  <si>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</si>
  <si>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</si>
  <si>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</si>
  <si>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</si>
  <si>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</si>
  <si>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</si>
  <si>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</si>
  <si>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</si>
  <si>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</si>
  <si>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</si>
  <si>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</si>
  <si>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</si>
  <si>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</si>
  <si>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</si>
  <si>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</si>
  <si>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</si>
  <si>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</si>
  <si>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</si>
  <si>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</si>
  <si>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</si>
  <si>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</si>
  <si>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</si>
  <si>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</si>
  <si>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</si>
  <si>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</si>
  <si>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</si>
  <si>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</si>
  <si>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</si>
  <si>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</si>
  <si>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</si>
  <si>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</si>
  <si>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</si>
  <si>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</si>
  <si>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</si>
  <si>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</si>
  <si>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</si>
  <si>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</si>
  <si>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</si>
  <si>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</si>
  <si>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</si>
  <si>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</si>
  <si>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</si>
  <si>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</si>
  <si>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</si>
  <si>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</si>
  <si>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</si>
  <si>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</si>
  <si>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</si>
  <si>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</si>
  <si>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</si>
  <si>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</si>
  <si>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</si>
  <si>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</si>
  <si>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</si>
  <si>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</si>
  <si>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</si>
  <si>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</si>
  <si>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</si>
  <si>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</si>
  <si>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</si>
  <si>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</si>
  <si>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</si>
  <si>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</si>
  <si>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</si>
  <si>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</si>
  <si>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</si>
  <si>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</si>
  <si>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</si>
  <si>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</si>
  <si>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</si>
  <si>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</si>
  <si>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</si>
  <si>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</si>
  <si>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</si>
  <si>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</si>
  <si>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</si>
  <si>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</si>
  <si>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</si>
  <si>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</si>
  <si>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</si>
  <si>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</si>
  <si>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</si>
  <si>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</si>
  <si>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</si>
  <si>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</si>
  <si>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</si>
  <si>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</si>
  <si>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</si>
  <si>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</si>
  <si>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</si>
  <si>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</si>
  <si>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</si>
  <si>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</si>
  <si>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</si>
  <si>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</si>
  <si>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</si>
  <si>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</si>
  <si>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</si>
  <si>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</si>
  <si>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</si>
  <si>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</si>
  <si>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</si>
  <si>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</si>
  <si>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</si>
  <si>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</si>
  <si>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</si>
  <si>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</si>
  <si>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</si>
  <si>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</si>
  <si>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</si>
  <si>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</si>
  <si>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</si>
  <si>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</si>
  <si>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</si>
  <si>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</si>
  <si>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</si>
  <si>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</si>
  <si>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</si>
  <si>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</si>
  <si>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</si>
  <si>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</si>
  <si>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</si>
  <si>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</si>
  <si>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</si>
  <si>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</si>
  <si>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</si>
  <si>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</si>
  <si>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</si>
  <si>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</si>
  <si>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</si>
  <si>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</si>
  <si>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</si>
  <si>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</si>
  <si>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</si>
  <si>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</si>
  <si>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</si>
  <si>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</si>
  <si>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</si>
  <si>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</si>
  <si>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</si>
  <si>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</si>
  <si>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</si>
  <si>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</si>
  <si>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</si>
  <si>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</si>
  <si>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</si>
  <si>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</si>
  <si>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</si>
  <si>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</si>
  <si>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</si>
  <si>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</si>
  <si>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</si>
  <si>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</si>
  <si>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</si>
  <si>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</si>
  <si>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</si>
  <si>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</si>
  <si>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</si>
  <si>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</si>
  <si>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</si>
  <si>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</si>
  <si>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</si>
  <si>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</si>
  <si>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</si>
  <si>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</si>
  <si>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</si>
  <si>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</si>
  <si>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</si>
  <si>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</si>
  <si>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</si>
  <si>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</si>
  <si>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</si>
  <si>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</si>
  <si>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</si>
  <si>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</si>
  <si>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</si>
  <si>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</si>
  <si>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</si>
  <si>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</si>
  <si>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</si>
  <si>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</si>
  <si>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</si>
  <si>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</si>
  <si>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</si>
  <si>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</si>
  <si>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</si>
  <si>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</si>
  <si>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</si>
  <si>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</si>
  <si>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</si>
  <si>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</si>
  <si>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</si>
  <si>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</si>
  <si>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</si>
  <si>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</si>
  <si>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</si>
  <si>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</si>
  <si>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</si>
  <si>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</si>
  <si>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</si>
  <si>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</si>
  <si>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</si>
  <si>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</si>
  <si>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</si>
  <si>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</si>
  <si>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</si>
  <si>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</si>
  <si>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</si>
  <si>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</si>
  <si>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</si>
  <si>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</si>
  <si>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</si>
  <si>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</si>
  <si>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</si>
  <si>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</si>
  <si>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</si>
  <si>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</si>
  <si>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</si>
  <si>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</si>
  <si>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</si>
  <si>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</si>
  <si>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</si>
  <si>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</si>
  <si>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</si>
  <si>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</si>
  <si>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</si>
  <si>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</si>
  <si>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</si>
  <si>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</si>
  <si>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</si>
  <si>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</si>
  <si>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</si>
  <si>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</si>
  <si>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</si>
  <si>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</si>
  <si>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</si>
  <si>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</si>
  <si>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</si>
  <si>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</si>
  <si>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</si>
  <si>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</si>
  <si>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</si>
  <si>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</si>
  <si>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</si>
  <si>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</si>
  <si>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</si>
  <si>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</si>
  <si>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</si>
  <si>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</si>
  <si>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</si>
  <si>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</si>
  <si>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</si>
  <si>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</si>
  <si>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</si>
  <si>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</si>
  <si>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</si>
  <si>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</si>
  <si>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</si>
  <si>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</si>
  <si>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</si>
  <si>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</si>
  <si>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</si>
  <si>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</si>
  <si>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</si>
  <si>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</si>
  <si>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</si>
  <si>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</si>
  <si>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</si>
  <si>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</si>
  <si>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</si>
  <si>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</si>
  <si>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</si>
  <si>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</si>
  <si>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</si>
  <si>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</si>
  <si>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</si>
  <si>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</si>
  <si>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</si>
  <si>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</si>
  <si>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</si>
  <si>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</si>
  <si>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</si>
  <si>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</si>
  <si>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</si>
  <si>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</si>
  <si>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</si>
  <si>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</si>
  <si>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</si>
  <si>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</si>
  <si>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</si>
  <si>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</si>
  <si>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</si>
  <si>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</si>
  <si>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</si>
  <si>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</si>
  <si>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</si>
  <si>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</si>
  <si>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</si>
  <si>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</si>
  <si>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</si>
  <si>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</si>
  <si>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</si>
  <si>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</si>
  <si>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</si>
  <si>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</si>
  <si>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</si>
  <si>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</si>
  <si>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</si>
  <si>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</si>
  <si>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</si>
  <si>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</si>
  <si>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</si>
  <si>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</si>
  <si>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</si>
  <si>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</si>
  <si>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</si>
  <si>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</si>
  <si>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</si>
  <si>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</si>
  <si>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</si>
  <si>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</si>
  <si>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</si>
  <si>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</si>
  <si>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</si>
  <si>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</si>
  <si>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</si>
  <si>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</si>
  <si>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</si>
  <si>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</si>
  <si>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</si>
  <si>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</si>
  <si>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</si>
  <si>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</si>
  <si>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</si>
  <si>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</si>
  <si>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</si>
  <si>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</si>
  <si>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</si>
  <si>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</si>
  <si>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</si>
  <si>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</si>
  <si>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</si>
  <si>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</si>
  <si>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</si>
  <si>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</si>
  <si>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</si>
  <si>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</si>
  <si>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</si>
  <si>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</si>
  <si>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</si>
  <si>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</si>
  <si>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</si>
  <si>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</si>
  <si>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</si>
  <si>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</si>
  <si>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</si>
  <si>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</si>
  <si>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</si>
  <si>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</si>
  <si>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</si>
  <si>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</si>
  <si>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</si>
  <si>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</si>
  <si>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</si>
  <si>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</si>
  <si>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</si>
  <si>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</si>
  <si>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</si>
  <si>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</si>
  <si>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</si>
  <si>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</si>
  <si>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</si>
  <si>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</si>
  <si>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</si>
  <si>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</si>
  <si>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</si>
  <si>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</si>
  <si>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</si>
  <si>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</si>
  <si>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</si>
  <si>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</si>
  <si>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</si>
  <si>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</si>
  <si>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</si>
  <si>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</si>
  <si>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</si>
  <si>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</si>
  <si>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</si>
  <si>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</si>
  <si>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</si>
  <si>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</si>
  <si>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</si>
  <si>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</si>
  <si>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</si>
  <si>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</si>
  <si>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</si>
  <si>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</si>
  <si>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</si>
  <si>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</si>
  <si>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</si>
  <si>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</si>
  <si>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</si>
  <si>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</si>
  <si>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</si>
  <si>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</si>
  <si>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</si>
  <si>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</si>
  <si>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</si>
  <si>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</si>
  <si>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</si>
  <si>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</si>
  <si>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</si>
  <si>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</si>
  <si>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</si>
  <si>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</si>
  <si>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</si>
  <si>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</si>
  <si>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</si>
  <si>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</si>
  <si>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</si>
  <si>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</si>
  <si>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</si>
  <si>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</si>
  <si>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</si>
  <si>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</si>
  <si>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</si>
  <si>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</si>
  <si>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</si>
  <si>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</si>
  <si>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</si>
  <si>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</si>
  <si>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</si>
  <si>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</si>
  <si>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</si>
  <si>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</si>
  <si>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</si>
  <si>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</si>
  <si>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</si>
  <si>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</si>
  <si>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</si>
  <si>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</si>
  <si>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</si>
  <si>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</si>
  <si>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</si>
  <si>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</si>
  <si>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</si>
  <si>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</si>
  <si>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</si>
  <si>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</si>
  <si>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</si>
  <si>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</si>
  <si>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</si>
  <si>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</si>
  <si>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</si>
  <si>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</si>
  <si>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</si>
  <si>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</si>
  <si>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</si>
  <si>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</si>
  <si>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</si>
  <si>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</si>
  <si>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</si>
  <si>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</si>
  <si>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</si>
  <si>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</si>
  <si>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</si>
  <si>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</si>
  <si>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</si>
  <si>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</si>
  <si>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</si>
  <si>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</si>
  <si>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</si>
  <si>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</si>
  <si>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</si>
  <si>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</si>
  <si>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</si>
  <si>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</si>
  <si>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</si>
  <si>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</si>
  <si>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</si>
  <si>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</si>
  <si>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</si>
  <si>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</si>
  <si>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</si>
  <si>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</si>
  <si>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</si>
  <si>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</si>
  <si>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</si>
  <si>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</si>
  <si>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</si>
  <si>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</si>
  <si>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</si>
  <si>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</si>
  <si>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</si>
  <si>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</si>
  <si>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</si>
  <si>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</si>
  <si>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</si>
  <si>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</si>
  <si>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</si>
  <si>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</si>
  <si>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</si>
  <si>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</si>
  <si>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</si>
  <si>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</si>
  <si>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</si>
  <si>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</si>
  <si>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</si>
  <si>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</si>
  <si>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</si>
  <si>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</si>
  <si>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</si>
  <si>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</si>
  <si>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</si>
  <si>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</si>
  <si>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</si>
  <si>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</si>
  <si>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</si>
  <si>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</si>
  <si>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</si>
  <si>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</si>
  <si>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</si>
  <si>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</si>
  <si>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</si>
  <si>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</si>
  <si>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</si>
  <si>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</si>
  <si>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</si>
  <si>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</si>
  <si>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</si>
  <si>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</si>
  <si>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</si>
  <si>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</si>
  <si>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</si>
  <si>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</si>
  <si>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</si>
  <si>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</si>
  <si>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</si>
  <si>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</si>
  <si>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</si>
  <si>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</si>
  <si>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</si>
  <si>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</si>
  <si>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</si>
  <si>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</si>
  <si>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</si>
  <si>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</si>
  <si>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</si>
  <si>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</si>
  <si>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</si>
  <si>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</si>
  <si>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</si>
  <si>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</si>
  <si>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</si>
  <si>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</si>
  <si>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</si>
  <si>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</si>
  <si>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</si>
  <si>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</si>
  <si>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</si>
  <si>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</si>
  <si>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</si>
  <si>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</si>
  <si>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</si>
  <si>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</si>
  <si>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</si>
  <si>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</si>
  <si>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</si>
  <si>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</si>
  <si>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</si>
  <si>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</si>
  <si>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</si>
  <si>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</si>
  <si>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</si>
  <si>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</si>
  <si>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</si>
  <si>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</si>
  <si>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</si>
  <si>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</si>
  <si>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</si>
  <si>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</si>
  <si>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</si>
  <si>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</si>
  <si>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</si>
  <si>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</si>
  <si>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</si>
  <si>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</si>
  <si>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</si>
  <si>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</si>
  <si>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</si>
  <si>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</si>
  <si>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</si>
  <si>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</si>
  <si>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</si>
  <si>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</si>
  <si>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</si>
  <si>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</si>
  <si>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</si>
  <si>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</si>
  <si>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</si>
  <si>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</si>
  <si>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</si>
  <si>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</si>
  <si>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</si>
  <si>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</si>
  <si>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</si>
  <si>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</si>
  <si>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</si>
  <si>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</si>
  <si>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</si>
  <si>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</si>
  <si>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</si>
  <si>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</si>
  <si>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</si>
  <si>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</si>
  <si>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</si>
  <si>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</si>
  <si>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</si>
  <si>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</si>
  <si>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</si>
  <si>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</si>
  <si>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</si>
  <si>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</si>
  <si>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</si>
  <si>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</si>
  <si>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</si>
  <si>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</si>
  <si>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</si>
  <si>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</si>
  <si>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</si>
  <si>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</si>
  <si>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</si>
  <si>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</si>
  <si>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</si>
  <si>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</si>
  <si>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</si>
  <si>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</si>
  <si>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</si>
  <si>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</si>
  <si>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</si>
  <si>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</si>
  <si>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</si>
  <si>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</si>
  <si>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</si>
  <si>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</si>
  <si>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</si>
  <si>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</si>
  <si>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</si>
  <si>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</si>
  <si>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</si>
  <si>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</si>
  <si>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</si>
  <si>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</si>
  <si>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</si>
  <si>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</si>
  <si>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</si>
  <si>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</si>
  <si>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</si>
  <si>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</si>
  <si>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</si>
  <si>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</si>
  <si>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</si>
  <si>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</si>
  <si>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</si>
  <si>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</si>
  <si>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</si>
  <si>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</si>
  <si>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</si>
  <si>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</si>
  <si>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</si>
  <si>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</si>
  <si>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</si>
  <si>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</si>
  <si>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</si>
  <si>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</si>
  <si>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</si>
  <si>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</si>
  <si>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</si>
  <si>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</si>
  <si>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</si>
  <si>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</si>
  <si>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</si>
  <si>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</si>
  <si>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</si>
  <si>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</si>
  <si>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</si>
  <si>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</si>
  <si>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</si>
  <si>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</si>
  <si>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</si>
  <si>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</si>
  <si>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</si>
  <si>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</si>
  <si>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</si>
  <si>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</si>
  <si>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</si>
  <si>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</si>
  <si>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</si>
  <si>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</si>
  <si>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</si>
  <si>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</si>
  <si>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</si>
  <si>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</si>
  <si>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</si>
  <si>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</si>
  <si>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</si>
  <si>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</si>
  <si>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</si>
  <si>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</si>
  <si>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</si>
  <si>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</si>
  <si>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</si>
  <si>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</si>
  <si>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</si>
  <si>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</si>
  <si>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</si>
  <si>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</si>
  <si>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</si>
  <si>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</si>
  <si>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</si>
  <si>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</si>
  <si>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</si>
  <si>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</si>
  <si>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</si>
  <si>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</si>
  <si>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</si>
  <si>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</si>
  <si>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</si>
  <si>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</si>
  <si>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</si>
  <si>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</si>
  <si>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</si>
  <si>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</si>
  <si>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</si>
  <si>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</si>
  <si>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</si>
  <si>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</si>
  <si>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</si>
  <si>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</si>
  <si>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</si>
  <si>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</si>
  <si>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</si>
  <si>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</si>
  <si>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</si>
  <si>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</si>
  <si>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</si>
  <si>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</si>
  <si>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</si>
  <si>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</si>
  <si>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</si>
  <si>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</si>
  <si>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</si>
  <si>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</si>
  <si>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</si>
  <si>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</si>
  <si>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</si>
  <si>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</si>
  <si>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</si>
  <si>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</si>
  <si>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</si>
  <si>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</si>
  <si>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</si>
  <si>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</si>
  <si>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</si>
  <si>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</si>
  <si>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</si>
  <si>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</si>
  <si>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</si>
  <si>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</si>
  <si>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</si>
  <si>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</si>
  <si>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</si>
  <si>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</si>
  <si>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</si>
  <si>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</si>
  <si>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</si>
  <si>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</si>
  <si>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</si>
  <si>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</si>
  <si>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</si>
  <si>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</si>
  <si>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</si>
  <si>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</si>
  <si>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</si>
  <si>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</si>
  <si>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</si>
  <si>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</si>
  <si>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</si>
  <si>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</si>
  <si>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</si>
  <si>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</si>
  <si>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</si>
  <si>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</si>
  <si>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</si>
  <si>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</si>
  <si>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</si>
  <si>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</si>
  <si>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</si>
  <si>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</si>
  <si>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</si>
  <si>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</si>
  <si>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</si>
  <si>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</si>
  <si>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</si>
  <si>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</si>
  <si>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</si>
  <si>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</si>
  <si>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</si>
  <si>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</si>
  <si>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</si>
  <si>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</si>
  <si>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</si>
  <si>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</si>
  <si>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</si>
  <si>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</si>
  <si>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</si>
  <si>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</si>
  <si>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</si>
  <si>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</si>
  <si>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</si>
  <si>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</si>
  <si>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</si>
  <si>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</si>
  <si>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</si>
  <si>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</si>
  <si>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</si>
  <si>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</si>
  <si>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</si>
  <si>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</si>
  <si>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</si>
  <si>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</si>
  <si>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</si>
  <si>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</si>
  <si>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</si>
  <si>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</si>
  <si>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</si>
  <si>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</si>
  <si>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</si>
  <si>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</si>
  <si>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</si>
  <si>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</si>
  <si>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</si>
  <si>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</si>
  <si>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</si>
  <si>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</si>
  <si>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</si>
  <si>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</si>
  <si>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</si>
  <si>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</si>
  <si>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</si>
  <si>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</si>
  <si>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</si>
  <si>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</si>
  <si>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</si>
  <si>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</si>
  <si>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</si>
  <si>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</si>
  <si>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</si>
  <si>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</si>
  <si>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</si>
  <si>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</si>
  <si>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</si>
  <si>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</si>
  <si>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</si>
  <si>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</si>
  <si>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</si>
  <si>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</si>
  <si>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</si>
  <si>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</si>
  <si>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</si>
  <si>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</si>
  <si>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</si>
  <si>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</si>
  <si>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</si>
  <si>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</si>
  <si>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</si>
  <si>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</si>
  <si>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</si>
  <si>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</si>
  <si>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</si>
  <si>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</si>
  <si>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</si>
  <si>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</si>
  <si>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</si>
  <si>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</si>
  <si>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</si>
  <si>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</si>
  <si>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</si>
  <si>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</si>
  <si>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</si>
  <si>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</si>
  <si>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</si>
  <si>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</si>
  <si>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</si>
  <si>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</si>
  <si>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</si>
  <si>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</si>
  <si>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</si>
  <si>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</si>
  <si>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</si>
  <si>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</si>
  <si>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</si>
  <si>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</si>
  <si>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</si>
  <si>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</si>
  <si>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</si>
  <si>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</si>
  <si>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</si>
  <si>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</si>
  <si>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</si>
  <si>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</si>
  <si>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</si>
  <si>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</si>
  <si>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</si>
  <si>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</si>
  <si>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</si>
  <si>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</si>
  <si>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</si>
  <si>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</si>
  <si>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</si>
  <si>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</si>
  <si>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</si>
  <si>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</si>
  <si>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</si>
  <si>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</si>
  <si>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</si>
  <si>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</si>
  <si>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</si>
  <si>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</si>
  <si>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</si>
  <si>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</si>
  <si>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</si>
  <si>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</si>
  <si>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</si>
  <si>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</si>
  <si>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</si>
  <si>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</si>
  <si>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</si>
  <si>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</si>
  <si>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</si>
  <si>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</si>
  <si>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</si>
  <si>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</si>
  <si>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</si>
  <si>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</si>
  <si>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</si>
  <si>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</si>
  <si>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</si>
  <si>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</si>
  <si>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</si>
  <si>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</si>
  <si>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</si>
  <si>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</si>
  <si>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</si>
  <si>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</si>
  <si>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</si>
  <si>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</si>
  <si>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</si>
  <si>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</si>
  <si>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</si>
  <si>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</si>
  <si>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</si>
  <si>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</si>
  <si>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</si>
  <si>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</si>
  <si>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</si>
  <si>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</si>
  <si>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</si>
  <si>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</si>
  <si>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</si>
  <si>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</si>
  <si>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</si>
  <si>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</si>
  <si>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</si>
  <si>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</si>
  <si>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</si>
  <si>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</si>
  <si>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</si>
  <si>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</si>
  <si>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</si>
  <si>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</si>
  <si>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</si>
  <si>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</si>
  <si>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</si>
  <si>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</si>
  <si>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</si>
  <si>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</si>
  <si>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</si>
  <si>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</si>
  <si>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</si>
  <si>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</si>
  <si>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</si>
  <si>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</si>
  <si>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</si>
  <si>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</si>
  <si>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</si>
  <si>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</si>
  <si>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</si>
  <si>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</si>
  <si>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</si>
  <si>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</si>
  <si>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</si>
  <si>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</si>
  <si>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</si>
  <si>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</si>
  <si>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</si>
  <si>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</si>
  <si>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</si>
  <si>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</si>
  <si>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</si>
  <si>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</si>
  <si>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</si>
  <si>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</si>
  <si>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</si>
  <si>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</si>
  <si>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</si>
  <si>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</si>
  <si>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</si>
  <si>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</si>
  <si>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</si>
  <si>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</si>
  <si>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</si>
  <si>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</si>
  <si>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</si>
  <si>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</si>
  <si>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</si>
  <si>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</si>
  <si>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</si>
  <si>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</si>
  <si>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</si>
  <si>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</si>
  <si>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</si>
  <si>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</si>
  <si>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</si>
  <si>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</si>
  <si>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</si>
  <si>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</si>
  <si>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</si>
  <si>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</si>
  <si>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</si>
  <si>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</si>
  <si>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</si>
  <si>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</si>
  <si>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</si>
  <si>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</si>
  <si>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</si>
  <si>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</si>
  <si>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</si>
  <si>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</si>
  <si>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</si>
  <si>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</si>
  <si>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</si>
  <si>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</si>
  <si>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</si>
  <si>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</si>
  <si>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</si>
  <si>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</si>
  <si>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</si>
  <si>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</si>
  <si>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</si>
  <si>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</si>
  <si>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</si>
  <si>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</si>
  <si>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</si>
  <si>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</si>
  <si>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</si>
  <si>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</si>
  <si>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</si>
  <si>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</si>
  <si>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</si>
  <si>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</si>
  <si>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</si>
  <si>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</si>
  <si>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</si>
  <si>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</si>
  <si>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</si>
  <si>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</si>
  <si>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</si>
  <si>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</si>
  <si>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</si>
  <si>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</si>
  <si>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</si>
  <si>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</si>
  <si>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</si>
  <si>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</si>
  <si>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</si>
  <si>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</si>
  <si>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</si>
  <si>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</si>
  <si>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</si>
  <si>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</si>
  <si>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</si>
  <si>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</si>
  <si>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</si>
  <si>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</si>
  <si>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</si>
  <si>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</si>
  <si>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</si>
  <si>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</si>
  <si>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</si>
  <si>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</si>
  <si>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</si>
  <si>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</si>
  <si>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</si>
  <si>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</si>
  <si>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</si>
  <si>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</si>
  <si>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</si>
  <si>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</si>
  <si>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</si>
  <si>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</si>
  <si>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</si>
  <si>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</si>
  <si>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</si>
  <si>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</si>
  <si>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</si>
  <si>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</si>
  <si>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</si>
  <si>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</si>
  <si>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</si>
  <si>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</si>
  <si>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</si>
  <si>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</si>
  <si>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</si>
  <si>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</si>
  <si>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</si>
  <si>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</si>
  <si>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</si>
  <si>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</si>
  <si>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</si>
  <si>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</si>
  <si>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</si>
  <si>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</si>
  <si>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</si>
  <si>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</si>
  <si>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</si>
  <si>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</si>
  <si>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</si>
  <si>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</si>
  <si>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</si>
  <si>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</si>
  <si>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</si>
  <si>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</si>
  <si>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</si>
  <si>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</si>
  <si>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</si>
  <si>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</si>
  <si>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</si>
  <si>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</si>
  <si>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</si>
  <si>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</si>
  <si>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</si>
  <si>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</si>
  <si>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</si>
  <si>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</si>
  <si>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</si>
  <si>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</si>
  <si>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</si>
  <si>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</si>
  <si>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</si>
  <si>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</si>
  <si>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</si>
  <si>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</si>
  <si>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</si>
  <si>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</si>
  <si>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</si>
  <si>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</si>
  <si>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</si>
  <si>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</si>
  <si>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</si>
  <si>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</si>
  <si>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</si>
  <si>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</si>
  <si>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</si>
  <si>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</si>
  <si>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</si>
  <si>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</si>
  <si>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</si>
  <si>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</si>
  <si>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</si>
  <si>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</si>
  <si>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</si>
  <si>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</si>
  <si>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</si>
  <si>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</si>
  <si>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</si>
  <si>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</si>
  <si>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</si>
  <si>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</si>
  <si>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</si>
  <si>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</si>
  <si>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</si>
  <si>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</si>
  <si>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</si>
  <si>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</si>
  <si>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</si>
  <si>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</si>
  <si>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</si>
  <si>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</si>
  <si>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</si>
  <si>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</si>
  <si>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</si>
  <si>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</si>
  <si>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</si>
  <si>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</si>
  <si>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</si>
  <si>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</si>
  <si>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</si>
  <si>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</si>
  <si>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</si>
  <si>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</si>
  <si>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</si>
  <si>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</si>
  <si>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</si>
  <si>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</si>
  <si>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</si>
  <si>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</si>
  <si>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</si>
  <si>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</si>
  <si>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</si>
  <si>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</si>
  <si>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</si>
  <si>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</si>
  <si>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</si>
  <si>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</si>
  <si>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</si>
  <si>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</si>
  <si>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</si>
  <si>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</si>
  <si>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</si>
  <si>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</si>
  <si>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</si>
  <si>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</si>
  <si>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</si>
  <si>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</si>
  <si>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</si>
  <si>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</si>
  <si>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</si>
  <si>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</si>
  <si>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</si>
  <si>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</si>
  <si>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</si>
  <si>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</si>
  <si>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</si>
  <si>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</si>
  <si>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</si>
  <si>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</si>
  <si>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</si>
  <si>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</si>
  <si>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</si>
  <si>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</si>
  <si>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</si>
  <si>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</si>
  <si>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</si>
  <si>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</si>
  <si>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</si>
  <si>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</si>
  <si>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</si>
  <si>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</si>
  <si>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</si>
  <si>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</si>
  <si>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</si>
  <si>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</si>
  <si>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</si>
  <si>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</si>
  <si>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</si>
  <si>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</si>
  <si>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</si>
  <si>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</si>
  <si>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</si>
  <si>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</si>
  <si>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</si>
  <si>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</si>
  <si>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</si>
  <si>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</si>
  <si>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</si>
  <si>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</si>
  <si>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</si>
  <si>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</si>
  <si>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</si>
  <si>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</si>
  <si>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</si>
  <si>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</si>
  <si>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</si>
  <si>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</si>
  <si>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</si>
  <si>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</si>
  <si>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</si>
  <si>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</si>
  <si>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</si>
  <si>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</si>
  <si>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</si>
  <si>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</si>
  <si>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</si>
  <si>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</si>
  <si>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</si>
  <si>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</si>
  <si>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</si>
  <si>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</si>
  <si>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</si>
  <si>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</si>
  <si>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</si>
  <si>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</si>
  <si>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</si>
  <si>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</si>
  <si>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</si>
  <si>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</si>
  <si>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</si>
  <si>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</si>
  <si>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</si>
  <si>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</si>
  <si>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</si>
  <si>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</si>
  <si>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</si>
  <si>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</si>
  <si>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</si>
  <si>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</si>
  <si>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</si>
  <si>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</si>
  <si>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</si>
  <si>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</si>
  <si>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</si>
  <si>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</si>
  <si>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</si>
  <si>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</si>
  <si>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</si>
  <si>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</si>
  <si>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</si>
  <si>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</si>
  <si>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</si>
  <si>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</si>
  <si>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</si>
  <si>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</si>
  <si>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</si>
  <si>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</si>
  <si>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</si>
  <si>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</si>
  <si>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</si>
  <si>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</si>
  <si>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</si>
  <si>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</si>
  <si>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</si>
  <si>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</si>
  <si>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</si>
  <si>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</si>
  <si>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</si>
  <si>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</si>
  <si>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</si>
  <si>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</si>
  <si>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</si>
  <si>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</si>
  <si>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</si>
  <si>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</si>
  <si>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</si>
  <si>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</si>
  <si>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</si>
  <si>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</si>
  <si>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</si>
  <si>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</si>
  <si>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</si>
  <si>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</si>
  <si>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</si>
  <si>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</si>
  <si>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</si>
  <si>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</si>
  <si>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</si>
  <si>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</si>
  <si>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</si>
  <si>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</si>
  <si>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</si>
  <si>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</si>
  <si>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</si>
  <si>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</si>
  <si>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</si>
  <si>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</si>
  <si>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</si>
  <si>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</si>
  <si>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</si>
  <si>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</si>
  <si>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</si>
  <si>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</si>
  <si>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</si>
  <si>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</si>
  <si>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</si>
  <si>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</si>
  <si>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</si>
  <si>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</si>
  <si>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</si>
  <si>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</si>
  <si>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</si>
  <si>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</si>
  <si>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</si>
  <si>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</si>
  <si>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</si>
  <si>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</si>
  <si>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</si>
  <si>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</si>
  <si>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</si>
  <si>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</si>
  <si>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</si>
  <si>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</si>
  <si>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</si>
  <si>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</si>
  <si>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</si>
  <si>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</si>
  <si>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</si>
  <si>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</si>
  <si>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</si>
  <si>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</si>
  <si>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</si>
  <si>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</si>
  <si>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</si>
  <si>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</si>
  <si>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</si>
  <si>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</si>
  <si>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</si>
  <si>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</si>
  <si>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</si>
  <si>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</si>
  <si>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</si>
  <si>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</si>
  <si>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</si>
  <si>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</si>
  <si>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</si>
  <si>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</si>
  <si>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</si>
  <si>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</si>
  <si>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</si>
  <si>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</si>
  <si>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</si>
  <si>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</si>
  <si>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</si>
  <si>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</si>
  <si>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</si>
  <si>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</si>
  <si>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</si>
  <si>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</si>
  <si>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</si>
  <si>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</si>
  <si>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</si>
  <si>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</si>
  <si>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</si>
  <si>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</si>
  <si>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</si>
  <si>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</si>
  <si>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</si>
  <si>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</si>
  <si>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</si>
  <si>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</si>
  <si>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</si>
  <si>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</si>
  <si>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</si>
  <si>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</si>
  <si>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</si>
  <si>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</si>
  <si>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</si>
  <si>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</si>
  <si>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</si>
  <si>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</si>
  <si>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</si>
  <si>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</si>
  <si>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</si>
  <si>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</si>
  <si>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</si>
  <si>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</si>
  <si>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</si>
  <si>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</si>
  <si>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</si>
  <si>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</si>
  <si>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</si>
  <si>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</si>
  <si>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</si>
  <si>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</si>
  <si>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</si>
  <si>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</si>
  <si>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</si>
  <si>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</si>
  <si>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</si>
  <si>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</si>
  <si>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</si>
  <si>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</si>
  <si>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</si>
  <si>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</si>
  <si>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</si>
  <si>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</si>
  <si>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</si>
  <si>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</si>
  <si>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</si>
  <si>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</si>
  <si>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</si>
  <si>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</si>
  <si>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</si>
  <si>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</si>
  <si>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</si>
  <si>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</si>
  <si>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</si>
  <si>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</si>
  <si>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</si>
  <si>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</si>
  <si>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</si>
  <si>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</si>
  <si>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</si>
  <si>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</si>
  <si>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</si>
  <si>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</si>
  <si>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</si>
  <si>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</si>
  <si>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</si>
  <si>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</si>
  <si>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</si>
  <si>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</si>
  <si>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</si>
  <si>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</si>
  <si>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</si>
  <si>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</si>
  <si>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</si>
  <si>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</si>
  <si>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</si>
  <si>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</si>
  <si>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</si>
  <si>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</si>
  <si>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</si>
  <si>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</si>
  <si>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</si>
  <si>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</si>
  <si>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</si>
  <si>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</si>
  <si>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</si>
  <si>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</si>
  <si>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</si>
  <si>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</si>
  <si>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</si>
  <si>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</si>
  <si>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</si>
  <si>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</si>
  <si>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</si>
  <si>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</si>
  <si>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</si>
  <si>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</si>
  <si>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</si>
  <si>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</si>
  <si>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</si>
  <si>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</si>
  <si>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</si>
  <si>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</si>
  <si>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</si>
  <si>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</si>
  <si>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</si>
  <si>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</si>
  <si>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</si>
  <si>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</si>
  <si>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</si>
  <si>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</si>
  <si>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</si>
  <si>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</si>
  <si>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</si>
  <si>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</si>
  <si>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</si>
  <si>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</si>
  <si>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</si>
  <si>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</si>
  <si>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</si>
  <si>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</si>
  <si>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</si>
  <si>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</si>
  <si>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</si>
  <si>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</si>
  <si>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</si>
  <si>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</si>
  <si>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</si>
  <si>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</si>
  <si>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</si>
  <si>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</si>
  <si>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</si>
  <si>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</si>
  <si>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</si>
  <si>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</si>
  <si>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</si>
  <si>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</si>
  <si>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</si>
  <si>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</si>
  <si>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</si>
  <si>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</si>
  <si>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</si>
  <si>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</si>
  <si>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</si>
  <si>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</si>
  <si>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</si>
  <si>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</si>
  <si>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</si>
  <si>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</si>
  <si>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</si>
  <si>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</si>
  <si>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</si>
  <si>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</si>
  <si>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</si>
  <si>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</si>
  <si>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</si>
  <si>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</si>
  <si>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</si>
  <si>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</si>
  <si>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</si>
  <si>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</si>
  <si>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</si>
  <si>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</si>
  <si>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</si>
  <si>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</si>
  <si>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</si>
  <si>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</si>
  <si>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</si>
  <si>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</si>
  <si>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</si>
  <si>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</si>
  <si>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</si>
  <si>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</si>
  <si>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</si>
  <si>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</si>
  <si>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</si>
  <si>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</si>
  <si>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</si>
  <si>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</si>
  <si>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</si>
  <si>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</si>
  <si>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</si>
  <si>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</si>
  <si>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</si>
  <si>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</si>
  <si>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</si>
  <si>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</si>
  <si>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</si>
  <si>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</si>
  <si>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</si>
  <si>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</si>
  <si>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</si>
  <si>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</si>
  <si>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</si>
  <si>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</si>
  <si>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</si>
  <si>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</si>
  <si>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</si>
  <si>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</si>
  <si>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</si>
  <si>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</si>
  <si>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</si>
  <si>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</si>
  <si>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</si>
  <si>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</si>
  <si>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</si>
  <si>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</si>
  <si>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</si>
  <si>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</si>
  <si>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</si>
  <si>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</si>
  <si>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</si>
  <si>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</si>
  <si>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</si>
  <si>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</si>
  <si>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</si>
  <si>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</si>
  <si>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</si>
  <si>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</si>
  <si>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</si>
  <si>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</si>
  <si>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</si>
  <si>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</si>
  <si>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</si>
  <si>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</si>
  <si>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</si>
  <si>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</si>
  <si>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</si>
  <si>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</si>
  <si>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</si>
  <si>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</si>
  <si>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</si>
  <si>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</si>
  <si>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</si>
  <si>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</si>
  <si>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</si>
  <si>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</si>
  <si>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</si>
  <si>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</si>
  <si>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</si>
  <si>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</si>
  <si>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</si>
  <si>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</si>
  <si>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</si>
  <si>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</si>
  <si>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</si>
  <si>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</si>
  <si>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</si>
  <si>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</si>
  <si>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</si>
  <si>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</si>
  <si>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</si>
  <si>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</si>
  <si>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</si>
  <si>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</si>
  <si>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</si>
  <si>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</si>
  <si>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</si>
  <si>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</si>
  <si>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</si>
  <si>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</si>
  <si>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</si>
  <si>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</si>
  <si>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</si>
  <si>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</si>
  <si>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</si>
  <si>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</si>
  <si>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</si>
  <si>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</si>
  <si>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</si>
  <si>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</si>
  <si>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</si>
  <si>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</si>
  <si>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</si>
  <si>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</si>
  <si>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</si>
  <si>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</si>
  <si>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</si>
  <si>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</si>
  <si>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</si>
  <si>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</si>
  <si>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</si>
  <si>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</si>
  <si>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</si>
  <si>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</si>
  <si>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</si>
  <si>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</si>
  <si>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</si>
  <si>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</si>
  <si>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</si>
  <si>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</si>
  <si>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</si>
  <si>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</si>
  <si>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</si>
  <si>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</si>
  <si>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</si>
  <si>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</si>
  <si>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</si>
  <si>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</si>
  <si>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</si>
  <si>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</si>
  <si>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</si>
  <si>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</si>
  <si>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</si>
  <si>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</si>
  <si>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</si>
  <si>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</si>
  <si>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</si>
  <si>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</si>
  <si>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</si>
  <si>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</si>
  <si>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</si>
  <si>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</si>
  <si>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</si>
  <si>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</si>
  <si>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</si>
  <si>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</si>
  <si>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</si>
  <si>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</si>
  <si>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</si>
  <si>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</si>
  <si>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</si>
  <si>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</si>
  <si>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</si>
  <si>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</si>
  <si>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</si>
  <si>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</si>
  <si>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</si>
  <si>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</si>
  <si>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</si>
  <si>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</si>
  <si>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</si>
  <si>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</si>
  <si>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</si>
  <si>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</si>
  <si>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</si>
  <si>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</si>
  <si>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</si>
  <si>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</si>
  <si>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</si>
  <si>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</si>
  <si>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</si>
  <si>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</si>
  <si>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</si>
  <si>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</si>
  <si>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</si>
  <si>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</si>
  <si>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</si>
  <si>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</si>
  <si>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</si>
  <si>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</si>
  <si>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</si>
  <si>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</si>
  <si>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</si>
  <si>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</si>
  <si>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</si>
  <si>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</si>
  <si>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</si>
  <si>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</si>
  <si>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</si>
  <si>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</si>
  <si>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</si>
  <si>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</si>
  <si>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</si>
  <si>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</si>
  <si>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</si>
  <si>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</si>
  <si>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</si>
  <si>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</si>
  <si>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</si>
  <si>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</si>
  <si>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</si>
  <si>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</si>
  <si>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</si>
  <si>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</si>
  <si>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</si>
  <si>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</si>
  <si>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</si>
  <si>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</si>
  <si>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</si>
  <si>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</si>
  <si>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</si>
  <si>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</si>
  <si>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</si>
  <si>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</si>
  <si>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</si>
  <si>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</si>
  <si>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</si>
  <si>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</si>
  <si>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</si>
  <si>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</si>
  <si>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</si>
  <si>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</si>
  <si>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</si>
  <si>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</si>
  <si>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</si>
  <si>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</si>
  <si>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</si>
  <si>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</si>
  <si>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</si>
  <si>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</si>
  <si>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</si>
  <si>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</si>
  <si>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</si>
  <si>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</si>
  <si>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</si>
  <si>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</si>
  <si>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</si>
  <si>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</si>
  <si>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</si>
  <si>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</si>
  <si>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</si>
  <si>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</si>
  <si>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</si>
  <si>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</si>
  <si>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</si>
  <si>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</si>
  <si>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</si>
  <si>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</si>
  <si>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</si>
  <si>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</si>
  <si>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</si>
  <si>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</si>
  <si>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</si>
  <si>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</si>
  <si>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</si>
  <si>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</si>
  <si>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</si>
  <si>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</si>
  <si>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</si>
  <si>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</si>
  <si>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</si>
  <si>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</si>
  <si>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</si>
  <si>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</si>
  <si>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</si>
  <si>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</si>
  <si>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</si>
  <si>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</si>
  <si>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</si>
  <si>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</si>
  <si>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</si>
  <si>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</si>
  <si>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</si>
  <si>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</si>
  <si>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</si>
  <si>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</si>
  <si>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</si>
  <si>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</si>
  <si>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</si>
  <si>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</si>
  <si>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</si>
  <si>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</si>
  <si>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</si>
  <si>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</si>
  <si>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</si>
  <si>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</si>
  <si>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</si>
  <si>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</si>
  <si>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</si>
  <si>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</si>
  <si>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</si>
  <si>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</si>
  <si>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</si>
  <si>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</si>
  <si>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</si>
  <si>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</si>
  <si>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</si>
  <si>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</si>
  <si>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</si>
  <si>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</si>
  <si>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</si>
  <si>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</si>
  <si>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</si>
  <si>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</si>
  <si>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</si>
  <si>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</si>
  <si>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</si>
  <si>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</si>
  <si>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</si>
  <si>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</si>
  <si>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</si>
  <si>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</si>
  <si>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</si>
  <si>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</si>
  <si>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</si>
  <si>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</si>
  <si>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</si>
  <si>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</si>
  <si>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</si>
  <si>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</si>
  <si>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</si>
  <si>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</si>
  <si>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</si>
  <si>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</si>
  <si>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</si>
  <si>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</si>
  <si>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</si>
  <si>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</si>
  <si>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</si>
  <si>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</si>
  <si>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</si>
  <si>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</si>
  <si>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</si>
  <si>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</si>
  <si>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</si>
  <si>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</si>
  <si>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</si>
  <si>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</si>
  <si>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</si>
  <si>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</si>
  <si>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</si>
  <si>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</si>
  <si>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</si>
  <si>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</si>
  <si>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</si>
  <si>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</si>
  <si>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</si>
  <si>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</si>
  <si>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</si>
  <si>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</si>
  <si>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</si>
  <si>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</si>
  <si>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</si>
  <si>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</si>
  <si>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</si>
  <si>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</si>
  <si>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</si>
  <si>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</si>
  <si>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</si>
  <si>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</si>
  <si>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</si>
  <si>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</si>
  <si>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</si>
  <si>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</si>
  <si>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</si>
  <si>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</si>
  <si>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</si>
  <si>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</si>
  <si>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</si>
  <si>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</si>
  <si>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</si>
  <si>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</si>
  <si>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</si>
  <si>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</si>
  <si>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</si>
  <si>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</si>
  <si>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</si>
  <si>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</si>
  <si>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</si>
  <si>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</si>
  <si>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</si>
  <si>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</si>
  <si>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</si>
  <si>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</si>
  <si>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</si>
  <si>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</si>
  <si>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</si>
  <si>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</si>
  <si>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</si>
  <si>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</si>
  <si>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</si>
  <si>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</si>
  <si>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</si>
  <si>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</si>
  <si>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</si>
  <si>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</si>
  <si>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</si>
  <si>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</si>
  <si>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</si>
  <si>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</si>
  <si>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</si>
  <si>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</si>
  <si>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</si>
  <si>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</si>
  <si>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</si>
  <si>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</si>
  <si>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</si>
  <si>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</si>
  <si>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</si>
  <si>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</si>
  <si>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</si>
  <si>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</si>
  <si>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</si>
  <si>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</si>
  <si>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</si>
  <si>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</si>
  <si>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</si>
  <si>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</si>
  <si>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</si>
  <si>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</si>
  <si>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</si>
  <si>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</si>
  <si>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</si>
  <si>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</si>
  <si>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</si>
  <si>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</si>
  <si>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</si>
  <si>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</si>
  <si>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</si>
  <si>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</si>
  <si>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</si>
  <si>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</si>
  <si>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</si>
  <si>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</si>
  <si>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</si>
  <si>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</si>
  <si>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</si>
  <si>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</si>
  <si>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</si>
  <si>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</si>
  <si>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</si>
  <si>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</si>
  <si>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</si>
  <si>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</si>
  <si>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</si>
  <si>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</si>
  <si>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</si>
  <si>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</si>
  <si>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</si>
  <si>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</si>
  <si>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</si>
  <si>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</si>
  <si>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</si>
  <si>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</si>
  <si>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</si>
  <si>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</si>
  <si>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</si>
  <si>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</si>
  <si>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</si>
  <si>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</si>
  <si>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</si>
  <si>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</si>
  <si>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</si>
  <si>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</si>
  <si>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</si>
  <si>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</si>
  <si>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</si>
  <si>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</si>
  <si>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</si>
  <si>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</si>
  <si>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</si>
  <si>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</si>
  <si>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</si>
  <si>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</si>
  <si>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</si>
  <si>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</si>
  <si>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</si>
  <si>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</si>
  <si>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</si>
  <si>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</si>
  <si>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</si>
  <si>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</si>
  <si>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</si>
  <si>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</si>
  <si>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</si>
  <si>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</si>
  <si>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</si>
  <si>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</si>
  <si>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</si>
  <si>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</si>
  <si>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</si>
  <si>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</si>
  <si>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</si>
  <si>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</si>
  <si>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</si>
  <si>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</si>
  <si>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</si>
  <si>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</si>
  <si>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</si>
  <si>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</si>
  <si>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</si>
  <si>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</si>
  <si>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</si>
  <si>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</si>
  <si>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</si>
  <si>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</si>
  <si>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</si>
  <si>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</si>
  <si>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</si>
  <si>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</si>
  <si>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</si>
  <si>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</si>
  <si>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</si>
  <si>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</si>
  <si>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</si>
  <si>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</si>
  <si>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</si>
  <si>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</si>
  <si>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</si>
  <si>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</si>
  <si>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</si>
  <si>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</si>
  <si>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</si>
  <si>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</si>
  <si>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</si>
  <si>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</si>
  <si>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</si>
  <si>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</si>
  <si>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</si>
  <si>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</si>
  <si>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</si>
  <si>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</si>
  <si>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</si>
  <si>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</si>
  <si>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</si>
  <si>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</si>
  <si>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</si>
  <si>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</si>
  <si>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</si>
  <si>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</si>
  <si>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</si>
  <si>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</si>
  <si>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</si>
  <si>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</si>
  <si>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</si>
  <si>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</si>
  <si>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</si>
  <si>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</si>
  <si>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</si>
  <si>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</si>
  <si>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</si>
  <si>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</si>
  <si>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</si>
  <si>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</si>
  <si>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</si>
  <si>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</si>
  <si>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</si>
  <si>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</si>
  <si>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</si>
  <si>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</si>
  <si>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</si>
  <si>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</si>
  <si>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</si>
  <si>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</si>
  <si>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</si>
  <si>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</si>
  <si>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</si>
  <si>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</si>
  <si>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</si>
  <si>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</si>
  <si>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</si>
  <si>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</si>
  <si>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</si>
  <si>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</si>
  <si>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</si>
  <si>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</si>
  <si>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</si>
  <si>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</si>
  <si>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</si>
  <si>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</si>
  <si>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</si>
  <si>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</si>
  <si>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</si>
  <si>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</si>
  <si>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</si>
  <si>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</si>
  <si>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</si>
  <si>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</si>
  <si>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</si>
  <si>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</si>
  <si>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</si>
  <si>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</si>
  <si>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</si>
  <si>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</si>
  <si>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</si>
  <si>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</si>
  <si>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</si>
  <si>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</si>
  <si>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</si>
  <si>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</si>
  <si>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</si>
  <si>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</si>
  <si>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</si>
  <si>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</si>
  <si>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</si>
  <si>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</si>
  <si>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</si>
  <si>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</si>
  <si>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</si>
  <si>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</si>
  <si>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</si>
  <si>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</si>
  <si>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</si>
  <si>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</si>
  <si>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</si>
  <si>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</si>
  <si>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</si>
  <si>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</si>
  <si>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</si>
  <si>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</si>
  <si>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</si>
  <si>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</si>
  <si>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</si>
  <si>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</si>
  <si>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</si>
  <si>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</si>
  <si>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</si>
  <si>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</si>
  <si>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</si>
  <si>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</si>
  <si>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</si>
  <si>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</si>
  <si>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</si>
  <si>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</si>
  <si>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</si>
  <si>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</si>
  <si>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</si>
  <si>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</si>
  <si>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</si>
  <si>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</si>
  <si>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</si>
  <si>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</si>
  <si>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</si>
  <si>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</si>
  <si>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</si>
  <si>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</si>
  <si>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</si>
  <si>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</si>
  <si>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</si>
  <si>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</si>
  <si>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</si>
  <si>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</si>
  <si>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</si>
  <si>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</si>
  <si>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</si>
  <si>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</si>
  <si>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</si>
  <si>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</si>
  <si>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</si>
  <si>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</si>
  <si>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</si>
  <si>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</si>
  <si>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</si>
  <si>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</si>
  <si>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</si>
  <si>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</si>
  <si>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</si>
  <si>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</si>
  <si>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</si>
  <si>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</si>
  <si>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</si>
  <si>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</si>
  <si>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</si>
  <si>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</si>
  <si>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</si>
  <si>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</si>
  <si>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</si>
  <si>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</si>
  <si>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</si>
  <si>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</si>
  <si>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</si>
  <si>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</si>
  <si>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</si>
  <si>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</si>
  <si>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</si>
  <si>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</si>
  <si>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</si>
  <si>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</si>
  <si>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</si>
  <si>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</si>
  <si>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</si>
  <si>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</si>
  <si>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</si>
  <si>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</si>
  <si>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</si>
  <si>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</si>
  <si>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</si>
  <si>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</si>
  <si>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</si>
  <si>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</si>
  <si>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</si>
  <si>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</si>
  <si>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</si>
  <si>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</si>
  <si>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</si>
  <si>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</si>
  <si>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</si>
  <si>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</si>
  <si>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</si>
  <si>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</si>
  <si>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</si>
  <si>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</si>
  <si>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</si>
  <si>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</si>
  <si>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</si>
  <si>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</si>
  <si>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</si>
  <si>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</si>
  <si>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</si>
  <si>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</si>
  <si>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</si>
  <si>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</si>
  <si>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</si>
  <si>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</si>
  <si>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</si>
  <si>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</si>
  <si>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</si>
  <si>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</si>
  <si>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</si>
  <si>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</si>
  <si>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</si>
  <si>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</si>
  <si>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</si>
  <si>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</si>
  <si>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</si>
  <si>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</si>
  <si>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</si>
  <si>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</si>
  <si>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</si>
  <si>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</si>
  <si>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</si>
  <si>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</si>
  <si>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</si>
  <si>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</si>
  <si>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</si>
  <si>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</si>
  <si>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</si>
  <si>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</si>
  <si>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</si>
  <si>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</si>
  <si>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</si>
  <si>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</si>
  <si>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</si>
  <si>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</si>
  <si>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</si>
  <si>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</si>
  <si>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</si>
  <si>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</si>
  <si>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</si>
  <si>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</si>
  <si>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</si>
  <si>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</si>
  <si>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</si>
  <si>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</si>
  <si>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</si>
  <si>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</si>
  <si>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</si>
  <si>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</si>
  <si>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</si>
  <si>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</si>
  <si>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</si>
  <si>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</si>
  <si>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</si>
  <si>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</si>
  <si>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</si>
  <si>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</si>
  <si>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</si>
  <si>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</si>
  <si>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</si>
  <si>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</si>
  <si>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</si>
  <si>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</si>
  <si>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</si>
  <si>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</si>
  <si>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</si>
  <si>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</si>
  <si>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</si>
  <si>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</si>
  <si>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</si>
  <si>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</si>
  <si>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</si>
  <si>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</si>
  <si>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</si>
  <si>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</si>
  <si>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</si>
  <si>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</si>
  <si>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</si>
  <si>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</si>
  <si>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</si>
  <si>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</si>
  <si>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</si>
  <si>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</si>
  <si>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</si>
  <si>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</si>
  <si>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</si>
  <si>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</si>
  <si>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</si>
  <si>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</si>
  <si>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</si>
  <si>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</si>
  <si>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</si>
  <si>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</si>
  <si>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</si>
  <si>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</si>
  <si>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</si>
  <si>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</si>
  <si>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</si>
  <si>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</si>
  <si>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</si>
  <si>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</si>
  <si>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</si>
  <si>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</si>
  <si>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</si>
  <si>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</si>
  <si>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</si>
  <si>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</si>
  <si>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</si>
  <si>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</si>
  <si>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</si>
  <si>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</si>
  <si>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</si>
  <si>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</si>
  <si>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</si>
  <si>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</si>
  <si>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</si>
  <si>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</si>
  <si>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</si>
  <si>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</si>
  <si>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</si>
  <si>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</si>
  <si>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</si>
  <si>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</si>
  <si>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</si>
  <si>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</si>
  <si>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</si>
  <si>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</si>
  <si>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</si>
  <si>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</si>
  <si>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</si>
  <si>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</si>
  <si>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</si>
  <si>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</si>
  <si>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</si>
  <si>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</si>
  <si>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</si>
  <si>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</si>
  <si>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</si>
  <si>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</si>
  <si>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</si>
  <si>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</si>
  <si>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</si>
  <si>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</si>
  <si>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</si>
  <si>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</si>
  <si>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</si>
  <si>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</si>
  <si>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</si>
  <si>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</si>
  <si>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</si>
  <si>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</si>
  <si>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</si>
  <si>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</si>
  <si>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</si>
  <si>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</si>
  <si>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</si>
  <si>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</si>
  <si>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</si>
  <si>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</si>
  <si>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</si>
  <si>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</si>
  <si>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</si>
  <si>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</si>
  <si>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</si>
  <si>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</si>
  <si>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</si>
  <si>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</si>
  <si>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</si>
  <si>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</si>
  <si>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</si>
  <si>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</si>
  <si>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</si>
  <si>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</si>
  <si>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</si>
  <si>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</si>
  <si>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</si>
  <si>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</si>
  <si>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</si>
  <si>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</si>
  <si>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</si>
  <si>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</si>
  <si>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</si>
  <si>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</si>
  <si>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</si>
  <si>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</si>
  <si>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</si>
  <si>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</si>
  <si>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</si>
  <si>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</si>
  <si>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</si>
  <si>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</si>
  <si>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</si>
  <si>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</si>
  <si>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</si>
  <si>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</si>
  <si>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</si>
  <si>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</si>
  <si>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</si>
  <si>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</si>
  <si>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</si>
  <si>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</si>
  <si>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</si>
  <si>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</si>
  <si>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</si>
  <si>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</si>
  <si>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</si>
  <si>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</si>
  <si>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</si>
  <si>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</si>
  <si>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</si>
  <si>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</si>
  <si>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</si>
  <si>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</si>
  <si>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</si>
  <si>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</si>
  <si>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</si>
  <si>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</si>
  <si>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</si>
  <si>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</si>
  <si>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</si>
  <si>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</si>
  <si>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</si>
  <si>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</si>
  <si>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</si>
  <si>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</si>
  <si>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</si>
  <si>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</si>
  <si>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</si>
  <si>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</si>
  <si>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</si>
  <si>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</si>
  <si>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</si>
  <si>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</si>
  <si>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</si>
  <si>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</si>
  <si>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</si>
  <si>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</si>
  <si>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</si>
  <si>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</si>
  <si>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</si>
  <si>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</si>
  <si>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</si>
  <si>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</si>
  <si>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</si>
  <si>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</si>
  <si>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</si>
  <si>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</si>
  <si>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</si>
  <si>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</si>
  <si>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</si>
  <si>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</si>
  <si>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</si>
  <si>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</si>
  <si>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</si>
  <si>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</si>
  <si>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</si>
  <si>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</si>
  <si>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</si>
  <si>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</si>
  <si>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</si>
  <si>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</si>
  <si>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</si>
  <si>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</si>
  <si>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</si>
  <si>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</si>
  <si>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</si>
  <si>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</si>
  <si>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</si>
  <si>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</si>
  <si>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</si>
  <si>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</si>
  <si>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</si>
  <si>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</si>
  <si>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</si>
  <si>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</si>
  <si>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</si>
  <si>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</si>
  <si>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</si>
  <si>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</si>
  <si>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</si>
  <si>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</si>
  <si>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</si>
  <si>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</si>
  <si>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</si>
  <si>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</si>
  <si>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</si>
  <si>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</si>
  <si>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</si>
  <si>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</si>
  <si>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</si>
  <si>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</si>
  <si>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</si>
  <si>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</si>
  <si>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</si>
  <si>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</si>
  <si>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</si>
  <si>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</si>
  <si>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</si>
  <si>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</si>
  <si>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</si>
  <si>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</si>
  <si>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</si>
  <si>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</si>
  <si>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</si>
  <si>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</si>
  <si>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</si>
  <si>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</si>
  <si>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</si>
  <si>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</si>
  <si>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</si>
  <si>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</si>
  <si>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</si>
  <si>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</si>
  <si>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</si>
  <si>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</si>
  <si>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</si>
  <si>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</si>
  <si>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</si>
  <si>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</si>
  <si>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</si>
  <si>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</si>
  <si>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</si>
  <si>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</si>
  <si>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</si>
  <si>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</si>
  <si>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</si>
  <si>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</si>
  <si>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</si>
  <si>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</si>
  <si>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</si>
  <si>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</si>
  <si>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</si>
  <si>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</si>
  <si>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</si>
  <si>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</si>
  <si>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</si>
  <si>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</si>
  <si>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</si>
  <si>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</si>
  <si>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</si>
  <si>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</si>
  <si>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</si>
  <si>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</si>
  <si>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</si>
  <si>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</si>
  <si>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</si>
  <si>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</si>
  <si>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</si>
  <si>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</si>
  <si>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</si>
  <si>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</si>
  <si>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</si>
  <si>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</si>
  <si>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</si>
  <si>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</si>
  <si>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</si>
  <si>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</si>
  <si>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</si>
  <si>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</si>
  <si>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</si>
  <si>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</si>
  <si>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</si>
  <si>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</si>
  <si>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</si>
  <si>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</si>
  <si>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</si>
  <si>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</si>
  <si>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</si>
  <si>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</si>
  <si>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</si>
  <si>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</si>
  <si>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</si>
  <si>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</si>
  <si>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</si>
  <si>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</si>
  <si>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</si>
  <si>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</si>
  <si>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</si>
  <si>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</si>
  <si>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</si>
  <si>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</si>
  <si>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</si>
  <si>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</si>
  <si>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</si>
  <si>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</si>
  <si>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</si>
  <si>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</si>
  <si>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</si>
  <si>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</si>
  <si>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</si>
  <si>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</si>
  <si>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</si>
  <si>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</si>
  <si>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</si>
  <si>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</si>
  <si>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</si>
  <si>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</si>
  <si>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</si>
  <si>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</si>
  <si>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</si>
  <si>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</si>
  <si>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</si>
  <si>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</si>
  <si>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</si>
  <si>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</si>
  <si>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</si>
  <si>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</si>
  <si>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</si>
  <si>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</si>
  <si>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</si>
  <si>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</si>
  <si>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</si>
  <si>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</si>
  <si>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</si>
  <si>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</si>
  <si>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</si>
  <si>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</si>
  <si>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</si>
  <si>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</si>
  <si>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</si>
  <si>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</si>
  <si>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</si>
  <si>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</si>
  <si>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</si>
  <si>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</si>
  <si>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</si>
  <si>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</si>
  <si>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</si>
  <si>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</si>
  <si>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</si>
  <si>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</si>
  <si>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</si>
  <si>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</si>
  <si>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</si>
  <si>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</si>
  <si>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</si>
  <si>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</si>
  <si>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</si>
  <si>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</si>
  <si>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</si>
  <si>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</si>
  <si>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</si>
  <si>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</si>
  <si>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</si>
  <si>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</si>
  <si>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</si>
  <si>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</si>
  <si>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</si>
  <si>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</si>
  <si>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</si>
  <si>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</si>
  <si>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</si>
  <si>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</si>
  <si>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</si>
  <si>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</si>
  <si>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</si>
  <si>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</si>
  <si>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</si>
  <si>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</si>
  <si>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</si>
  <si>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</si>
  <si>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</si>
  <si>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</si>
  <si>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</si>
  <si>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</si>
  <si>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</si>
  <si>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</si>
  <si>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</si>
  <si>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</si>
  <si>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</si>
  <si>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</si>
  <si>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</si>
  <si>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</si>
  <si>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</si>
  <si>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</si>
  <si>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</si>
  <si>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</si>
  <si>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</si>
  <si>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</si>
  <si>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</si>
  <si>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</si>
  <si>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</si>
  <si>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</si>
  <si>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</si>
  <si>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</si>
  <si>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</si>
  <si>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</si>
  <si>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</si>
  <si>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</si>
  <si>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</si>
  <si>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</si>
  <si>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</si>
  <si>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</si>
  <si>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</si>
  <si>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</si>
  <si>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</si>
  <si>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</si>
  <si>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</si>
  <si>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</si>
  <si>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</si>
  <si>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</si>
  <si>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</si>
  <si>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</si>
  <si>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</si>
  <si>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</si>
  <si>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</si>
  <si>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</si>
  <si>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</si>
  <si>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</si>
  <si>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</si>
  <si>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</si>
  <si>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</si>
  <si>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</si>
  <si>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</si>
  <si>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</si>
  <si>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</si>
  <si>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</si>
  <si>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</si>
  <si>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</si>
  <si>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</si>
  <si>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</si>
  <si>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</si>
  <si>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</si>
  <si>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</si>
  <si>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</si>
  <si>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</si>
  <si>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</si>
  <si>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</si>
  <si>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</si>
  <si>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</si>
  <si>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</si>
  <si>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</si>
  <si>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</si>
  <si>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</si>
  <si>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</si>
  <si>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</si>
  <si>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</si>
  <si>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</si>
  <si>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</si>
  <si>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</si>
  <si>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</si>
  <si>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</si>
  <si>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</si>
  <si>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</si>
  <si>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</si>
  <si>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</si>
  <si>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</si>
  <si>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</si>
  <si>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</si>
  <si>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</si>
  <si>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</si>
  <si>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</si>
  <si>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</si>
  <si>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</si>
  <si>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</si>
  <si>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</si>
  <si>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</si>
  <si>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</si>
  <si>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</si>
  <si>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</si>
  <si>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</si>
  <si>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</si>
  <si>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</si>
  <si>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</si>
  <si>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</si>
  <si>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</si>
  <si>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</si>
  <si>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</si>
  <si>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</si>
  <si>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</si>
  <si>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</si>
  <si>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</si>
  <si>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</si>
  <si>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</si>
  <si>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</si>
  <si>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</si>
  <si>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</si>
  <si>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</si>
  <si>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</si>
  <si>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</si>
  <si>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</si>
  <si>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</si>
  <si>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</si>
  <si>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</si>
  <si>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</si>
  <si>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</si>
  <si>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</si>
  <si>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</si>
  <si>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</si>
  <si>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</si>
  <si>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</si>
  <si>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</si>
  <si>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</si>
  <si>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</si>
  <si>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</si>
  <si>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</si>
  <si>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</si>
  <si>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</si>
  <si>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</si>
  <si>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</si>
  <si>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</si>
  <si>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</si>
  <si>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</si>
  <si>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</si>
  <si>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</si>
  <si>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</si>
  <si>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</si>
  <si>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</si>
  <si>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</si>
  <si>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</si>
  <si>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</si>
  <si>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</si>
  <si>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</si>
  <si>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</si>
  <si>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</si>
  <si>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</si>
  <si>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</si>
  <si>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</si>
  <si>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</si>
  <si>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</si>
  <si>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</si>
  <si>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</si>
  <si>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</si>
  <si>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</si>
  <si>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</si>
  <si>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</si>
  <si>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</si>
  <si>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</si>
  <si>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</si>
  <si>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</si>
  <si>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</si>
  <si>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</si>
  <si>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</si>
  <si>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</si>
  <si>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</si>
  <si>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</si>
  <si>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</si>
  <si>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</si>
  <si>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</si>
  <si>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</si>
  <si>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</si>
  <si>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</si>
  <si>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</si>
  <si>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</si>
  <si>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</si>
  <si>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</si>
  <si>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</si>
  <si>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</si>
  <si>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</si>
  <si>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</si>
  <si>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</si>
  <si>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</si>
  <si>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</si>
  <si>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</si>
  <si>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</si>
  <si>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</si>
  <si>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</si>
  <si>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</si>
  <si>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</si>
  <si>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</si>
  <si>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</si>
  <si>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</si>
  <si>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</si>
  <si>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</si>
  <si>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</si>
  <si>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</si>
  <si>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</si>
  <si>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</si>
  <si>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</si>
  <si>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</si>
  <si>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</si>
  <si>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</si>
  <si>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</si>
  <si>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</si>
  <si>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</si>
  <si>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</si>
  <si>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</si>
  <si>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</si>
  <si>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</si>
  <si>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</si>
  <si>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</si>
  <si>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</si>
  <si>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</si>
  <si>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</si>
  <si>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</si>
  <si>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</si>
  <si>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</si>
  <si>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</si>
  <si>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</si>
  <si>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</si>
  <si>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</si>
  <si>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</si>
  <si>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</si>
  <si>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</si>
  <si>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</si>
  <si>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</si>
  <si>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</si>
  <si>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</si>
  <si>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</si>
  <si>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</si>
  <si>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</si>
  <si>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</si>
  <si>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</si>
  <si>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</si>
  <si>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</si>
  <si>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</si>
  <si>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</si>
  <si>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</si>
  <si>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</si>
  <si>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</si>
  <si>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</si>
  <si>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</si>
  <si>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</si>
  <si>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</si>
  <si>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</si>
  <si>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</si>
  <si>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</si>
  <si>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</si>
  <si>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</si>
  <si>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</si>
  <si>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</si>
  <si>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</si>
  <si>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</si>
  <si>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</si>
  <si>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</si>
  <si>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</si>
  <si>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</si>
  <si>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</si>
  <si>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</si>
  <si>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</si>
  <si>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</si>
  <si>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</si>
  <si>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</si>
  <si>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</si>
  <si>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</si>
  <si>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</si>
  <si>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</si>
  <si>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</si>
  <si>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</si>
  <si>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</si>
  <si>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</si>
  <si>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</si>
  <si>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</si>
  <si>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</si>
  <si>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</si>
  <si>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</si>
  <si>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</si>
  <si>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</si>
  <si>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</si>
  <si>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</si>
  <si>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</si>
  <si>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</si>
  <si>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</si>
  <si>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</si>
  <si>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</si>
  <si>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</si>
  <si>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</si>
  <si>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</si>
  <si>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</si>
  <si>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</si>
  <si>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</si>
  <si>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</si>
  <si>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</si>
  <si>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</si>
  <si>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</si>
  <si>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</si>
  <si>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</si>
  <si>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</si>
  <si>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</si>
  <si>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</si>
  <si>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</si>
  <si>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</si>
  <si>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</si>
  <si>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</si>
  <si>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</si>
  <si>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</si>
  <si>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</si>
  <si>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</si>
  <si>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</si>
  <si>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</si>
  <si>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</si>
  <si>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</si>
  <si>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</si>
  <si>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</si>
  <si>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</si>
  <si>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</si>
  <si>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</si>
  <si>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</si>
  <si>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</si>
  <si>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</si>
  <si>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</si>
  <si>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</si>
  <si>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</si>
  <si>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</si>
  <si>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</si>
  <si>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</si>
  <si>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</si>
  <si>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</si>
  <si>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</si>
  <si>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</si>
  <si>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</si>
  <si>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</si>
  <si>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</si>
  <si>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</si>
  <si>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</si>
  <si>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</si>
  <si>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</si>
  <si>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</si>
  <si>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</si>
  <si>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</si>
  <si>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</si>
  <si>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</si>
  <si>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</si>
  <si>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</si>
  <si>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</si>
  <si>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</si>
  <si>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</si>
  <si>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</si>
  <si>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</si>
  <si>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</si>
  <si>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</si>
  <si>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</si>
  <si>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</si>
  <si>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</si>
  <si>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</si>
  <si>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</si>
  <si>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</si>
  <si>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</si>
  <si>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</si>
  <si>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</si>
  <si>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</si>
  <si>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</si>
  <si>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</si>
  <si>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</si>
  <si>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</si>
  <si>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</si>
  <si>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</si>
  <si>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</si>
  <si>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</si>
  <si>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</si>
  <si>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</si>
  <si>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</si>
  <si>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</si>
  <si>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</si>
  <si>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</si>
  <si>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</si>
  <si>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</si>
  <si>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</si>
  <si>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</si>
  <si>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</si>
  <si>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</si>
  <si>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</si>
  <si>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</si>
  <si>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</si>
  <si>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</si>
  <si>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</si>
  <si>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</si>
  <si>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</si>
  <si>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</si>
  <si>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</si>
  <si>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</si>
  <si>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</si>
  <si>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</si>
  <si>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</si>
  <si>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</si>
  <si>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</si>
  <si>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</si>
  <si>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</si>
  <si>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</si>
  <si>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</si>
  <si>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</si>
  <si>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</si>
  <si>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</si>
  <si>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</si>
  <si>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</si>
  <si>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</si>
  <si>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</si>
  <si>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</si>
  <si>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</si>
  <si>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</si>
  <si>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</si>
  <si>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</si>
  <si>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</si>
  <si>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</si>
  <si>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</si>
  <si>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</si>
  <si>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</si>
  <si>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</si>
  <si>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</si>
  <si>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</si>
  <si>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</si>
  <si>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</si>
  <si>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</si>
  <si>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</si>
  <si>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</si>
  <si>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</si>
  <si>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</si>
  <si>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</si>
  <si>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</si>
  <si>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</si>
  <si>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</si>
  <si>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</si>
  <si>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</si>
  <si>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</si>
  <si>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</si>
  <si>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</si>
  <si>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</si>
  <si>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</si>
  <si>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</si>
  <si>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</si>
  <si>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</si>
  <si>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</si>
  <si>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</si>
  <si>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</si>
  <si>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</si>
  <si>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</si>
  <si>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</si>
  <si>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</si>
  <si>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</si>
  <si>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</si>
  <si>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</si>
  <si>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</si>
  <si>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</si>
  <si>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</si>
  <si>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</si>
  <si>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</si>
  <si>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</si>
  <si>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</si>
  <si>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</si>
  <si>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</si>
  <si>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</si>
  <si>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</si>
  <si>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</si>
  <si>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</si>
  <si>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</si>
  <si>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</si>
  <si>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</si>
  <si>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</si>
  <si>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</si>
  <si>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</si>
  <si>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</si>
  <si>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</si>
  <si>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</si>
  <si>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</si>
  <si>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</si>
  <si>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</si>
  <si>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</si>
  <si>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</si>
  <si>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</si>
  <si>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</si>
  <si>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</si>
  <si>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</si>
  <si>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</si>
  <si>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</si>
  <si>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</si>
  <si>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</si>
  <si>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</si>
  <si>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</si>
  <si>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</si>
  <si>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</si>
  <si>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</si>
  <si>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</si>
  <si>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</si>
  <si>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</si>
  <si>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</si>
  <si>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</si>
  <si>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</si>
  <si>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</si>
  <si>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</si>
  <si>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</si>
  <si>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</si>
  <si>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</si>
  <si>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</si>
  <si>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</si>
  <si>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</si>
  <si>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</si>
  <si>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</si>
  <si>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</si>
  <si>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</si>
  <si>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</si>
  <si>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</si>
  <si>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</si>
  <si>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</si>
  <si>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</si>
  <si>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</si>
  <si>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</si>
  <si>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</si>
  <si>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</si>
  <si>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</si>
  <si>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</si>
  <si>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</si>
  <si>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</si>
  <si>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</si>
  <si>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</si>
  <si>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</si>
  <si>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</si>
  <si>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</si>
  <si>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</si>
  <si>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</si>
  <si>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</si>
  <si>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</si>
  <si>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</si>
  <si>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</si>
  <si>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</si>
  <si>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</si>
  <si>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</si>
  <si>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</si>
  <si>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</si>
  <si>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</si>
  <si>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</si>
  <si>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</si>
  <si>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</si>
  <si>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</si>
  <si>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</si>
  <si>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</si>
  <si>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</si>
  <si>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</si>
  <si>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</si>
  <si>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</si>
  <si>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</si>
  <si>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</si>
  <si>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</si>
  <si>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</si>
  <si>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</si>
  <si>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</si>
  <si>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</si>
  <si>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</si>
  <si>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</si>
  <si>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</si>
  <si>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</si>
  <si>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</si>
  <si>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</si>
  <si>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</si>
  <si>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</si>
  <si>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</si>
  <si>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</si>
  <si>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</si>
  <si>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</si>
  <si>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</si>
  <si>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</si>
  <si>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</si>
  <si>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</si>
  <si>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</si>
  <si>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</si>
  <si>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</si>
  <si>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</si>
  <si>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</si>
  <si>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</si>
  <si>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</si>
  <si>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</si>
  <si>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</si>
  <si>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</si>
  <si>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</si>
  <si>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</si>
  <si>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</si>
  <si>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</si>
  <si>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</si>
  <si>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</si>
  <si>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</si>
  <si>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</si>
  <si>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</si>
  <si>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</si>
  <si>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</si>
  <si>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</si>
  <si>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</si>
  <si>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</si>
  <si>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</si>
  <si>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</si>
  <si>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</si>
  <si>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</si>
  <si>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</si>
  <si>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</si>
  <si>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</si>
  <si>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</si>
  <si>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</si>
  <si>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</si>
  <si>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</si>
  <si>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</si>
  <si>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</si>
  <si>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</si>
  <si>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</si>
  <si>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</si>
  <si>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</si>
  <si>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</si>
  <si>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</si>
  <si>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</si>
  <si>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</si>
  <si>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</si>
  <si>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</si>
  <si>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</si>
  <si>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</si>
  <si>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</si>
  <si>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</si>
  <si>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</si>
  <si>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</si>
  <si>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</si>
  <si>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</si>
  <si>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</si>
  <si>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</si>
  <si>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</si>
  <si>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</si>
  <si>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</si>
  <si>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</si>
  <si>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</si>
  <si>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</si>
  <si>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</si>
  <si>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</si>
  <si>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</si>
  <si>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</si>
  <si>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</si>
  <si>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</si>
  <si>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</si>
  <si>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</si>
  <si>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</si>
  <si>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</si>
  <si>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</si>
  <si>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</si>
  <si>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</si>
  <si>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</si>
  <si>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</si>
  <si>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</si>
  <si>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</si>
  <si>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</si>
  <si>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</si>
  <si>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</si>
  <si>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</si>
  <si>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</si>
  <si>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</si>
  <si>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</si>
  <si>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</si>
  <si>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</si>
  <si>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</si>
  <si>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</si>
  <si>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</si>
  <si>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</si>
  <si>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</si>
  <si>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</si>
  <si>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</si>
  <si>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</si>
  <si>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</si>
  <si>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</si>
  <si>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</si>
  <si>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</si>
  <si>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</si>
  <si>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</si>
  <si>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</si>
  <si>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</si>
  <si>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</si>
  <si>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</si>
  <si>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</si>
  <si>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</si>
  <si>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</si>
  <si>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</si>
  <si>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</si>
  <si>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</si>
  <si>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</si>
  <si>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</si>
  <si>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</si>
  <si>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</si>
  <si>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</si>
  <si>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</si>
  <si>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</si>
  <si>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</si>
  <si>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</si>
  <si>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</si>
  <si>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</si>
  <si>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</si>
  <si>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</si>
  <si>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</si>
  <si>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</si>
  <si>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</si>
  <si>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</si>
  <si>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</si>
  <si>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</si>
  <si>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</si>
  <si>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</si>
  <si>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</si>
  <si>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</si>
  <si>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</si>
  <si>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</si>
  <si>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</si>
  <si>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</si>
  <si>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</si>
  <si>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</si>
  <si>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</si>
  <si>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</si>
  <si>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</si>
  <si>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</si>
  <si>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</si>
  <si>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</si>
  <si>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</si>
  <si>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</si>
  <si>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</si>
  <si>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</si>
  <si>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</si>
  <si>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</si>
  <si>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</si>
  <si>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</si>
  <si>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</si>
  <si>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</si>
  <si>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</si>
  <si>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</si>
  <si>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</si>
  <si>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</si>
  <si>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</si>
  <si>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</si>
  <si>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</si>
  <si>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</si>
  <si>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</si>
  <si>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</si>
  <si>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</si>
  <si>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</si>
  <si>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</si>
  <si>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</si>
  <si>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</si>
  <si>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</si>
  <si>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</si>
  <si>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</si>
  <si>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</si>
  <si>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</si>
  <si>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</si>
  <si>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</si>
  <si>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</si>
  <si>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</si>
  <si>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</si>
  <si>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</si>
  <si>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</si>
  <si>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</si>
  <si>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</si>
  <si>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</si>
  <si>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</si>
  <si>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</si>
  <si>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</si>
  <si>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</si>
  <si>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</si>
  <si>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</si>
  <si>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</si>
  <si>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</si>
  <si>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</si>
  <si>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</si>
  <si>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</si>
  <si>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</si>
  <si>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</si>
  <si>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</si>
  <si>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</si>
  <si>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</si>
  <si>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</si>
  <si>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</si>
  <si>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</si>
  <si>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</si>
  <si>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</si>
  <si>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</si>
  <si>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</si>
  <si>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</si>
  <si>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</si>
  <si>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</si>
  <si>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</si>
  <si>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</si>
  <si>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</si>
  <si>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</si>
  <si>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</si>
  <si>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</si>
  <si>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</si>
  <si>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</si>
  <si>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</si>
  <si>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</si>
  <si>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</si>
  <si>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</si>
  <si>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</si>
  <si>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</si>
  <si>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</si>
  <si>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</si>
  <si>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</si>
  <si>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</si>
  <si>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</si>
  <si>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</si>
  <si>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</si>
  <si>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</si>
  <si>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</si>
  <si>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</si>
  <si>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</si>
  <si>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</si>
  <si>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</si>
  <si>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</si>
  <si>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</si>
  <si>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</si>
  <si>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</si>
  <si>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</si>
  <si>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</si>
  <si>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</si>
  <si>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</si>
  <si>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</si>
  <si>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</si>
  <si>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</si>
  <si>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</si>
  <si>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</si>
  <si>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</si>
  <si>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</si>
  <si>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</si>
  <si>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</si>
  <si>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</si>
  <si>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</si>
  <si>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</si>
  <si>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</si>
  <si>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</si>
  <si>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</si>
  <si>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</si>
  <si>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</si>
  <si>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</si>
  <si>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</si>
  <si>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</si>
  <si>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</si>
  <si>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</si>
  <si>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</si>
  <si>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</si>
  <si>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</si>
  <si>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</si>
  <si>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</si>
  <si>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</si>
  <si>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</si>
  <si>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</si>
  <si>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</si>
  <si>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</si>
  <si>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</si>
  <si>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</si>
  <si>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</si>
  <si>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</si>
  <si>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</si>
  <si>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</si>
  <si>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</si>
  <si>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</si>
  <si>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</si>
  <si>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</si>
  <si>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</si>
  <si>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</si>
  <si>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</si>
  <si>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</si>
  <si>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</si>
  <si>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</si>
  <si>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</si>
  <si>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</si>
  <si>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</si>
  <si>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</si>
  <si>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</si>
  <si>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</si>
  <si>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</si>
  <si>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</si>
  <si>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</si>
  <si>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</si>
  <si>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</si>
  <si>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</si>
  <si>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</si>
  <si>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</si>
  <si>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</si>
  <si>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</si>
  <si>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</si>
  <si>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</si>
  <si>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</si>
  <si>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</si>
  <si>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</si>
  <si>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</si>
  <si>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</si>
  <si>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</si>
  <si>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</si>
  <si>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</si>
  <si>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</si>
  <si>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</si>
  <si>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</si>
  <si>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</si>
  <si>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</si>
  <si>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</si>
  <si>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</si>
  <si>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</si>
  <si>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</si>
  <si>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</si>
  <si>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</si>
  <si>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</si>
  <si>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</si>
  <si>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</si>
  <si>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</si>
  <si>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</si>
  <si>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</si>
  <si>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</si>
  <si>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</si>
  <si>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</si>
  <si>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</si>
  <si>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</si>
  <si>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</si>
  <si>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</si>
  <si>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</si>
  <si>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</si>
  <si>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</si>
  <si>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</si>
  <si>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</si>
  <si>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</si>
  <si>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</si>
  <si>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</si>
  <si>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</si>
  <si>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</si>
  <si>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</si>
  <si>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</si>
  <si>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</si>
  <si>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</si>
  <si>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</si>
  <si>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</si>
  <si>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</si>
  <si>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</si>
  <si>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</si>
  <si>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</si>
  <si>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</si>
  <si>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</si>
  <si>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</si>
  <si>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</si>
  <si>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</si>
  <si>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</si>
  <si>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</si>
  <si>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</si>
  <si>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</si>
  <si>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</si>
  <si>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</si>
  <si>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</si>
  <si>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</si>
  <si>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</si>
  <si>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</si>
  <si>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</si>
  <si>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</si>
  <si>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</si>
  <si>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</si>
  <si>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</si>
  <si>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</si>
  <si>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</si>
  <si>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</si>
  <si>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</si>
  <si>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</si>
  <si>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</si>
  <si>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</si>
  <si>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</si>
  <si>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</si>
  <si>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</si>
  <si>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</si>
  <si>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</si>
  <si>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</si>
  <si>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</si>
  <si>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</si>
  <si>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</si>
  <si>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</si>
  <si>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</si>
  <si>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</si>
  <si>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</si>
  <si>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</si>
  <si>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</si>
  <si>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</si>
  <si>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</si>
  <si>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</si>
  <si>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</si>
  <si>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</si>
  <si>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</si>
  <si>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</si>
  <si>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</si>
  <si>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</si>
  <si>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</si>
  <si>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</si>
  <si>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</si>
  <si>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</si>
  <si>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</si>
  <si>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</si>
  <si>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</si>
  <si>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</si>
  <si>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</si>
  <si>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</si>
  <si>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</si>
  <si>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</si>
  <si>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</si>
  <si>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</si>
  <si>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</si>
  <si>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</si>
  <si>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</si>
  <si>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</si>
  <si>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</si>
  <si>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</si>
  <si>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</si>
  <si>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</si>
  <si>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</si>
  <si>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</si>
  <si>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</si>
  <si>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</si>
  <si>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</si>
  <si>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</si>
  <si>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</si>
  <si>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</si>
  <si>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</si>
  <si>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</si>
  <si>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</si>
  <si>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</si>
  <si>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</si>
  <si>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</si>
  <si>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</si>
  <si>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</si>
  <si>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</si>
  <si>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</si>
  <si>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</si>
  <si>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</si>
  <si>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</si>
  <si>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</si>
  <si>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</si>
  <si>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</si>
  <si>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</si>
  <si>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</si>
  <si>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</si>
  <si>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</si>
  <si>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</si>
  <si>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</si>
  <si>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</si>
  <si>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</si>
  <si>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</si>
  <si>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</si>
  <si>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</si>
  <si>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</si>
  <si>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</si>
  <si>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</si>
  <si>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</si>
  <si>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</si>
  <si>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</si>
  <si>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</si>
  <si>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</si>
  <si>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</si>
  <si>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</si>
  <si>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</si>
  <si>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</si>
  <si>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</si>
  <si>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</si>
  <si>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</si>
  <si>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</si>
  <si>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</si>
  <si>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</si>
  <si>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</si>
  <si>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</si>
  <si>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</si>
  <si>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</si>
  <si>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</si>
  <si>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</si>
  <si>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</si>
  <si>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</si>
  <si>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</si>
  <si>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</si>
  <si>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</si>
  <si>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</si>
  <si>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</si>
  <si>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</si>
  <si>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</si>
  <si>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</si>
  <si>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</si>
  <si>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</si>
  <si>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</si>
  <si>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</si>
  <si>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</si>
  <si>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</si>
  <si>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</si>
  <si>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</si>
  <si>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</si>
  <si>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</si>
  <si>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</si>
  <si>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</si>
  <si>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</si>
  <si>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</si>
  <si>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</si>
  <si>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</si>
  <si>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</si>
  <si>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</si>
  <si>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</si>
  <si>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</si>
  <si>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</si>
  <si>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</si>
  <si>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</si>
  <si>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</si>
  <si>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</si>
  <si>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</si>
  <si>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</si>
  <si>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</si>
  <si>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</si>
  <si>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</si>
  <si>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</si>
  <si>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</si>
  <si>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</si>
  <si>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</si>
  <si>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</si>
  <si>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</si>
  <si>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</si>
  <si>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</si>
  <si>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</si>
  <si>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</si>
  <si>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</si>
  <si>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</si>
  <si>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</si>
  <si>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</si>
  <si>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</si>
  <si>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</si>
  <si>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</si>
  <si>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</si>
  <si>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</si>
  <si>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</si>
  <si>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</si>
  <si>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</si>
  <si>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</si>
  <si>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</si>
  <si>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</si>
  <si>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</si>
  <si>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</si>
  <si>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</si>
  <si>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</si>
  <si>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</si>
  <si>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</si>
  <si>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</si>
  <si>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</si>
  <si>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</si>
  <si>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</si>
  <si>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</si>
  <si>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</si>
  <si>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</si>
  <si>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</si>
  <si>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</si>
  <si>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</si>
  <si>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</si>
  <si>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</si>
  <si>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</si>
  <si>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</si>
  <si>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</si>
  <si>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</si>
  <si>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</si>
  <si>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</si>
  <si>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</si>
  <si>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</si>
  <si>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</si>
  <si>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</si>
  <si>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</si>
  <si>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</si>
  <si>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</si>
  <si>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</si>
  <si>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</si>
  <si>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</si>
  <si>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</si>
  <si>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</si>
  <si>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</si>
  <si>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</si>
  <si>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</si>
  <si>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</si>
  <si>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</si>
  <si>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</si>
  <si>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</si>
  <si>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</si>
  <si>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</si>
  <si>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</si>
  <si>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</si>
  <si>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</si>
  <si>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</si>
  <si>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</si>
  <si>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</si>
  <si>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</si>
  <si>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</si>
  <si>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</si>
  <si>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</si>
  <si>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</si>
  <si>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</si>
  <si>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</si>
  <si>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</si>
  <si>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</si>
  <si>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</si>
  <si>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</si>
  <si>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</si>
  <si>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</si>
  <si>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</si>
  <si>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</si>
  <si>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</si>
  <si>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</si>
  <si>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</si>
  <si>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</si>
  <si>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</si>
  <si>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</si>
  <si>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</si>
  <si>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</si>
  <si>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</si>
  <si>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</si>
  <si>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</si>
  <si>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</si>
  <si>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</si>
  <si>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</si>
  <si>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</si>
  <si>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</si>
  <si>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</si>
  <si>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</si>
  <si>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</si>
  <si>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</si>
  <si>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</si>
  <si>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</si>
  <si>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</si>
  <si>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</si>
  <si>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</si>
  <si>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</si>
  <si>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</si>
  <si>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</si>
  <si>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</si>
  <si>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</si>
  <si>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</si>
  <si>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</si>
  <si>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</si>
  <si>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</si>
  <si>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</si>
  <si>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</si>
  <si>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</si>
  <si>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</si>
  <si>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</si>
  <si>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</si>
  <si>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</si>
  <si>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</si>
  <si>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</si>
  <si>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</si>
  <si>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</si>
  <si>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</si>
  <si>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</si>
  <si>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</si>
  <si>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</si>
  <si>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</si>
  <si>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</si>
  <si>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</si>
  <si>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</si>
  <si>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</si>
  <si>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</si>
  <si>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</si>
  <si>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</si>
  <si>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</si>
  <si>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</si>
  <si>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</si>
  <si>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</si>
  <si>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</si>
  <si>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</si>
  <si>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</si>
  <si>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</si>
  <si>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</si>
  <si>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</si>
  <si>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</si>
  <si>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</si>
  <si>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</si>
  <si>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</si>
  <si>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</si>
  <si>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</si>
  <si>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</si>
  <si>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</si>
  <si>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</si>
  <si>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</si>
  <si>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</si>
  <si>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</si>
  <si>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</si>
  <si>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</si>
  <si>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</si>
  <si>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</si>
  <si>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</si>
  <si>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</si>
  <si>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</si>
  <si>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</si>
  <si>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</si>
  <si>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</si>
  <si>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</si>
  <si>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</si>
  <si>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</si>
  <si>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</si>
  <si>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</si>
  <si>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</si>
  <si>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</si>
  <si>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</si>
  <si>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</si>
  <si>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</si>
  <si>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</si>
  <si>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</si>
  <si>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</si>
  <si>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</si>
  <si>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</si>
  <si>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</si>
  <si>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</si>
  <si>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</si>
  <si>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</si>
  <si>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</si>
  <si>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</si>
  <si>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</si>
  <si>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</si>
  <si>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</si>
  <si>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</si>
  <si>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</si>
  <si>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</si>
  <si>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</si>
  <si>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</si>
  <si>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</si>
  <si>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</si>
  <si>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</si>
  <si>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</si>
  <si>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</si>
  <si>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</si>
  <si>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</si>
  <si>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</si>
  <si>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</si>
  <si>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</si>
  <si>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</si>
  <si>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</si>
  <si>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</si>
  <si>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</si>
  <si>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</si>
  <si>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</si>
  <si>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</si>
  <si>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</si>
  <si>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</si>
  <si>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</si>
  <si>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</si>
  <si>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</si>
  <si>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</si>
  <si>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</si>
  <si>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</si>
  <si>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</si>
  <si>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</si>
  <si>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</si>
  <si>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</si>
  <si>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</si>
  <si>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</si>
  <si>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</si>
  <si>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</si>
  <si>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</si>
  <si>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</si>
  <si>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</si>
  <si>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</si>
  <si>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</si>
  <si>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</si>
  <si>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</si>
  <si>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</si>
  <si>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</si>
  <si>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</si>
  <si>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</si>
  <si>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</si>
  <si>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</si>
  <si>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</si>
  <si>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</si>
  <si>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</si>
  <si>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</si>
  <si>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</si>
  <si>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</si>
  <si>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</si>
  <si>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</si>
  <si>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</si>
  <si>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</si>
  <si>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</si>
  <si>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</si>
  <si>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</si>
  <si>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</si>
  <si>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</si>
  <si>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</si>
  <si>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</si>
  <si>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</si>
  <si>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</si>
  <si>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</si>
  <si>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</si>
  <si>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</si>
  <si>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</si>
  <si>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</si>
  <si>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</si>
  <si>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</si>
  <si>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</si>
  <si>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</si>
  <si>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</si>
  <si>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</si>
  <si>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</si>
  <si>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</si>
  <si>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</si>
  <si>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</si>
  <si>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</si>
  <si>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</si>
  <si>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</si>
  <si>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</si>
  <si>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</si>
  <si>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</si>
  <si>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</si>
  <si>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</si>
  <si>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</si>
  <si>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</si>
  <si>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</si>
  <si>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</si>
  <si>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</si>
  <si>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</si>
  <si>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</si>
  <si>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</si>
  <si>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</si>
  <si>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</si>
  <si>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</si>
  <si>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</si>
  <si>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</si>
  <si>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</si>
  <si>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</si>
  <si>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</si>
  <si>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</si>
  <si>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</si>
  <si>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</si>
  <si>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</si>
  <si>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</si>
  <si>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</si>
  <si>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</si>
  <si>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</si>
  <si>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</si>
  <si>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</si>
  <si>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</si>
  <si>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</si>
  <si>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</si>
  <si>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</si>
  <si>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</si>
  <si>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</si>
  <si>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</si>
  <si>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</si>
  <si>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</si>
  <si>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</si>
  <si>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</si>
  <si>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</si>
  <si>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</si>
  <si>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</si>
  <si>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</si>
  <si>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</si>
  <si>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</si>
  <si>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</si>
  <si>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</si>
  <si>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</si>
  <si>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</si>
  <si>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</si>
  <si>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</si>
  <si>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</si>
  <si>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</si>
  <si>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</si>
  <si>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</si>
  <si>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</si>
  <si>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</si>
  <si>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</si>
  <si>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</si>
  <si>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</si>
  <si>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</si>
  <si>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</si>
  <si>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</si>
  <si>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</si>
  <si>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</si>
  <si>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</si>
  <si>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</si>
  <si>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</si>
  <si>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</si>
  <si>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</si>
  <si>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</si>
  <si>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</si>
  <si>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</si>
  <si>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</si>
  <si>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</si>
  <si>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</si>
  <si>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</si>
  <si>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</si>
  <si>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</si>
  <si>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</si>
  <si>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</si>
  <si>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</si>
  <si>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</si>
  <si>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</si>
  <si>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</si>
  <si>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</si>
  <si>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</si>
  <si>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</si>
  <si>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</si>
  <si>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</si>
  <si>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</si>
  <si>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</si>
  <si>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</si>
  <si>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</si>
  <si>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</si>
  <si>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</si>
  <si>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</si>
  <si>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</si>
  <si>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</si>
  <si>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</si>
  <si>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</si>
  <si>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</si>
  <si>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</si>
  <si>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</si>
  <si>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</si>
  <si>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</si>
  <si>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</si>
  <si>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</si>
  <si>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</si>
  <si>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</si>
  <si>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</si>
  <si>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</si>
  <si>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</si>
  <si>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</si>
  <si>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</si>
  <si>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</si>
  <si>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</si>
  <si>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</si>
  <si>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</si>
  <si>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</si>
  <si>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</si>
  <si>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</si>
  <si>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</si>
  <si>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</si>
  <si>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</si>
  <si>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</si>
  <si>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</si>
  <si>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</si>
  <si>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</si>
  <si>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</si>
  <si>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</si>
  <si>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</si>
  <si>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</si>
  <si>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</si>
  <si>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</si>
  <si>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</si>
  <si>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</si>
  <si>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</si>
  <si>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</si>
  <si>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</si>
  <si>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</si>
  <si>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</si>
  <si>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</si>
  <si>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</si>
  <si>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</si>
  <si>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</si>
  <si>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</si>
  <si>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</si>
  <si>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</si>
  <si>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</si>
  <si>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</si>
  <si>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</si>
  <si>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</si>
  <si>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</si>
  <si>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</si>
  <si>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</si>
  <si>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</si>
  <si>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</si>
  <si>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</si>
  <si>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</si>
  <si>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</si>
  <si>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</si>
  <si>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</si>
  <si>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</si>
  <si>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</si>
  <si>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</si>
  <si>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</si>
  <si>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</si>
  <si>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</si>
  <si>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</si>
  <si>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</si>
  <si>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</si>
  <si>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</si>
  <si>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</si>
  <si>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</si>
  <si>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</si>
  <si>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</si>
  <si>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</si>
  <si>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</si>
  <si>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</si>
  <si>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</si>
  <si>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</si>
  <si>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</si>
  <si>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</si>
  <si>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</si>
  <si>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</si>
  <si>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</si>
  <si>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</si>
  <si>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</si>
  <si>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</si>
  <si>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</si>
  <si>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</si>
  <si>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</si>
  <si>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</si>
  <si>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</si>
  <si>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</si>
  <si>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</si>
  <si>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</si>
  <si>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</si>
  <si>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</si>
  <si>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</si>
  <si>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</si>
  <si>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</si>
  <si>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</si>
  <si>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</si>
  <si>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</si>
  <si>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</si>
  <si>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</si>
  <si>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</si>
  <si>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</si>
  <si>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</si>
  <si>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</si>
  <si>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</si>
  <si>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</si>
  <si>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</si>
  <si>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</si>
  <si>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</si>
  <si>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</si>
  <si>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</si>
  <si>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</si>
  <si>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</si>
  <si>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</si>
  <si>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</si>
  <si>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</si>
  <si>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</si>
  <si>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</si>
  <si>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</si>
  <si>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</si>
  <si>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</si>
  <si>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</si>
  <si>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</si>
  <si>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</si>
  <si>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</si>
  <si>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</si>
  <si>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</si>
  <si>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</si>
  <si>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</si>
  <si>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</si>
  <si>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</si>
  <si>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</si>
  <si>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</si>
  <si>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</si>
  <si>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</si>
  <si>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</si>
  <si>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</si>
  <si>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</si>
  <si>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</si>
  <si>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</si>
  <si>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</si>
  <si>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</si>
  <si>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</si>
  <si>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</si>
  <si>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</si>
  <si>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</si>
  <si>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</si>
  <si>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</si>
  <si>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</si>
  <si>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</si>
  <si>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</si>
  <si>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</si>
  <si>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</si>
  <si>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</si>
  <si>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</si>
  <si>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</si>
  <si>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</si>
  <si>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</si>
  <si>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</si>
  <si>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</si>
  <si>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</si>
  <si>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</si>
  <si>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</si>
  <si>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</si>
  <si>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</si>
  <si>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</si>
  <si>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</si>
  <si>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</si>
  <si>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</si>
  <si>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</si>
  <si>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</si>
  <si>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</si>
  <si>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</si>
  <si>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</si>
  <si>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</si>
  <si>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</si>
  <si>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</si>
  <si>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</si>
  <si>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</si>
  <si>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</si>
  <si>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</si>
  <si>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</si>
  <si>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</si>
  <si>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</si>
  <si>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</si>
  <si>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</si>
  <si>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</si>
  <si>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</si>
  <si>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</si>
  <si>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</si>
  <si>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</si>
  <si>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</si>
  <si>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</si>
  <si>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</si>
  <si>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</si>
  <si>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</si>
  <si>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</si>
  <si>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</si>
  <si>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</si>
  <si>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</si>
  <si>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</si>
  <si>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</si>
  <si>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</si>
  <si>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</si>
  <si>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</si>
  <si>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</si>
  <si>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</si>
  <si>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</si>
  <si>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</si>
  <si>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</si>
  <si>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</si>
  <si>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</si>
  <si>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</si>
  <si>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</si>
  <si>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</si>
  <si>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</si>
  <si>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</si>
  <si>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</si>
  <si>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</si>
  <si>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</si>
  <si>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</si>
  <si>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</si>
  <si>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</si>
  <si>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</si>
  <si>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</si>
  <si>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</si>
  <si>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</si>
  <si>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</si>
  <si>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</si>
  <si>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</si>
  <si>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</si>
  <si>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</si>
  <si>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</si>
  <si>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</si>
  <si>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</si>
  <si>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</si>
  <si>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</si>
  <si>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</si>
  <si>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</si>
  <si>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</si>
  <si>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</si>
  <si>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</si>
  <si>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</si>
  <si>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</si>
  <si>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</si>
  <si>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</si>
  <si>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</si>
  <si>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</si>
  <si>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</si>
  <si>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</si>
  <si>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</si>
  <si>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</si>
  <si>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</si>
  <si>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</si>
  <si>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</si>
  <si>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</si>
  <si>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</si>
  <si>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</si>
  <si>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</si>
  <si>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</si>
  <si>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</si>
  <si>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</si>
  <si>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</si>
  <si>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</si>
  <si>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</si>
  <si>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</si>
  <si>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</si>
  <si>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</si>
  <si>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</si>
  <si>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</si>
  <si>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</si>
  <si>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</si>
  <si>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</si>
  <si>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</si>
  <si>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</si>
  <si>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</si>
  <si>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</si>
  <si>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</si>
  <si>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</si>
  <si>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</si>
  <si>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</si>
  <si>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</si>
  <si>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</si>
  <si>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</si>
  <si>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</si>
  <si>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</si>
  <si>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</si>
  <si>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</si>
  <si>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</si>
  <si>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</si>
  <si>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</si>
  <si>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</si>
  <si>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</si>
  <si>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</si>
  <si>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</si>
  <si>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</si>
  <si>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</si>
  <si>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</si>
  <si>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</si>
  <si>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</si>
  <si>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</si>
  <si>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</si>
  <si>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</si>
  <si>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</si>
  <si>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</si>
  <si>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</si>
  <si>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</si>
  <si>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</si>
  <si>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</si>
  <si>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</si>
  <si>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</si>
  <si>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</si>
  <si>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</si>
  <si>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</si>
  <si>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</si>
  <si>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</si>
  <si>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</si>
  <si>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</si>
  <si>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</si>
  <si>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</si>
  <si>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</si>
  <si>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</si>
  <si>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</si>
  <si>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</si>
  <si>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</si>
  <si>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</si>
  <si>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</si>
  <si>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</si>
  <si>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</si>
  <si>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</si>
  <si>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</si>
  <si>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</si>
  <si>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</si>
  <si>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</si>
  <si>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</si>
  <si>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</si>
  <si>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</si>
  <si>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</si>
  <si>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</si>
  <si>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</si>
  <si>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</si>
  <si>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</si>
  <si>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</si>
  <si>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</si>
  <si>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</si>
  <si>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</si>
  <si>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</si>
  <si>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</si>
  <si>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</si>
  <si>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</si>
  <si>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</si>
  <si>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</si>
  <si>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</si>
  <si>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</si>
  <si>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</si>
  <si>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</si>
  <si>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</si>
  <si>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</si>
  <si>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</si>
  <si>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</si>
  <si>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</si>
  <si>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</si>
  <si>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</si>
  <si>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</si>
  <si>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</si>
  <si>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</si>
  <si>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</si>
  <si>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</si>
  <si>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</si>
  <si>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</si>
  <si>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</si>
  <si>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</si>
  <si>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</si>
  <si>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</si>
  <si>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</si>
  <si>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</si>
  <si>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</si>
  <si>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</si>
  <si>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</si>
  <si>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</si>
  <si>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</si>
  <si>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</si>
  <si>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</si>
  <si>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</si>
  <si>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</si>
  <si>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</si>
  <si>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</si>
  <si>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</si>
  <si>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</si>
  <si>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</si>
  <si>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</si>
  <si>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</si>
  <si>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</si>
  <si>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</si>
  <si>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</si>
  <si>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</si>
  <si>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</si>
  <si>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</si>
  <si>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</si>
  <si>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</si>
  <si>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</si>
  <si>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</si>
  <si>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</si>
  <si>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</si>
  <si>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</si>
  <si>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</si>
  <si>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</si>
  <si>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</si>
  <si>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</si>
  <si>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</si>
  <si>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</si>
  <si>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</si>
  <si>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</si>
  <si>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</si>
  <si>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</si>
  <si>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</si>
  <si>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</si>
  <si>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</si>
  <si>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</si>
  <si>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</si>
  <si>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</si>
  <si>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</si>
  <si>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</si>
  <si>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</si>
  <si>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</si>
  <si>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</si>
  <si>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</si>
  <si>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</si>
  <si>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</si>
  <si>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</si>
  <si>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</si>
  <si>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</si>
  <si>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</si>
  <si>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</si>
  <si>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</si>
  <si>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</si>
  <si>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</si>
  <si>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</si>
  <si>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</si>
  <si>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</si>
  <si>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</si>
  <si>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</si>
  <si>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</si>
  <si>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</si>
  <si>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</si>
  <si>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</si>
  <si>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</si>
  <si>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</si>
  <si>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</si>
  <si>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</si>
  <si>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</si>
  <si>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</si>
  <si>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</si>
  <si>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</si>
  <si>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</si>
  <si>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</si>
  <si>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</si>
  <si>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</si>
  <si>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</si>
  <si>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</si>
  <si>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</si>
  <si>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</si>
  <si>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</si>
  <si>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</si>
  <si>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</si>
  <si>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</si>
  <si>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</si>
  <si>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</si>
  <si>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</si>
  <si>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</si>
  <si>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</si>
  <si>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</si>
  <si>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</si>
  <si>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</si>
  <si>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</si>
  <si>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</si>
  <si>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</si>
  <si>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</si>
  <si>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</si>
  <si>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</si>
  <si>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</si>
  <si>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</si>
  <si>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</si>
  <si>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</si>
  <si>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</si>
  <si>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</si>
  <si>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</si>
  <si>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</si>
  <si>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</si>
  <si>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</si>
  <si>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</si>
  <si>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</si>
  <si>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</si>
  <si>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</si>
  <si>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</si>
  <si>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</si>
  <si>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</si>
  <si>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</si>
  <si>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</si>
  <si>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</si>
  <si>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</si>
  <si>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</si>
  <si>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</si>
  <si>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</si>
  <si>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</si>
  <si>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</si>
  <si>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</si>
  <si>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</si>
  <si>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</si>
  <si>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</si>
  <si>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</si>
  <si>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</si>
  <si>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</si>
  <si>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</si>
  <si>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</si>
  <si>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</si>
  <si>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</si>
  <si>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</si>
  <si>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</si>
  <si>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</si>
  <si>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</si>
  <si>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</si>
  <si>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</si>
  <si>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</si>
  <si>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</si>
  <si>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</si>
  <si>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</si>
  <si>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</si>
  <si>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</si>
  <si>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</si>
  <si>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</si>
  <si>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</si>
  <si>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</si>
  <si>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</si>
  <si>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</si>
  <si>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</si>
  <si>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</si>
  <si>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</si>
  <si>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</si>
  <si>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</si>
  <si>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</si>
  <si>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</si>
  <si>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</si>
  <si>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</si>
  <si>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</si>
  <si>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</si>
  <si>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</si>
  <si>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</si>
  <si>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</si>
  <si>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</si>
  <si>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</si>
  <si>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</si>
  <si>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</si>
  <si>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</si>
  <si>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</si>
  <si>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</si>
  <si>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</si>
  <si>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</si>
  <si>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</si>
  <si>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</si>
  <si>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</si>
  <si>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</si>
  <si>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</si>
  <si>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</si>
  <si>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</si>
  <si>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</si>
  <si>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</si>
  <si>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</si>
  <si>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</si>
  <si>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</si>
  <si>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</si>
  <si>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</si>
  <si>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</si>
  <si>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</si>
  <si>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</si>
  <si>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</si>
  <si>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</si>
  <si>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</si>
  <si>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</si>
  <si>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</si>
  <si>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</si>
  <si>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</si>
  <si>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</si>
  <si>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</si>
  <si>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</si>
  <si>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</si>
  <si>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</si>
  <si>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</si>
  <si>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</si>
  <si>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</si>
  <si>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</si>
  <si>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</si>
  <si>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</si>
  <si>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</si>
  <si>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</si>
  <si>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</si>
  <si>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</si>
  <si>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</si>
  <si>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</si>
  <si>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</si>
  <si>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</si>
  <si>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</si>
  <si>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</si>
  <si>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</si>
  <si>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</si>
  <si>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</si>
  <si>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</si>
  <si>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</si>
  <si>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</si>
  <si>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</si>
  <si>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</si>
  <si>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</si>
  <si>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</si>
  <si>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</si>
  <si>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</si>
  <si>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</si>
  <si>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</si>
  <si>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</si>
  <si>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</si>
  <si>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</si>
  <si>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</si>
  <si>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</si>
  <si>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</si>
  <si>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</si>
  <si>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</si>
  <si>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</si>
  <si>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</si>
  <si>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</si>
  <si>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</si>
  <si>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</si>
  <si>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</si>
  <si>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</si>
  <si>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</si>
  <si>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</si>
  <si>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</si>
  <si>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</si>
  <si>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</si>
  <si>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</si>
  <si>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</si>
  <si>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</si>
  <si>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</si>
  <si>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</si>
  <si>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</si>
  <si>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</si>
  <si>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</si>
  <si>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</si>
  <si>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</si>
  <si>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</si>
  <si>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</si>
  <si>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</si>
  <si>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</si>
  <si>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</si>
  <si>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</si>
  <si>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</si>
  <si>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</si>
  <si>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</si>
  <si>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</si>
  <si>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</si>
  <si>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</si>
  <si>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</si>
  <si>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</si>
  <si>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</si>
  <si>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</si>
  <si>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</si>
  <si>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</si>
  <si>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</si>
  <si>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</si>
  <si>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</si>
  <si>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</si>
  <si>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</si>
  <si>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</si>
  <si>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</si>
  <si>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</si>
  <si>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</si>
  <si>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</si>
  <si>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</si>
  <si>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</si>
  <si>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</si>
  <si>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</si>
  <si>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</si>
  <si>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</si>
  <si>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</si>
  <si>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</si>
  <si>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</si>
  <si>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</si>
  <si>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</si>
  <si>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</si>
  <si>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</si>
  <si>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</si>
  <si>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</si>
  <si>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</si>
  <si>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</si>
  <si>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</si>
  <si>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</si>
  <si>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</si>
  <si>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</si>
  <si>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</si>
  <si>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</si>
  <si>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</si>
  <si>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</si>
  <si>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</si>
  <si>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</si>
  <si>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</si>
  <si>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</si>
  <si>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</si>
  <si>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</si>
  <si>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</si>
  <si>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</si>
  <si>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</si>
  <si>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</si>
  <si>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</si>
  <si>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</si>
  <si>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</si>
  <si>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</si>
  <si>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</si>
  <si>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</si>
  <si>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</si>
  <si>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</si>
  <si>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</si>
  <si>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</si>
  <si>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</si>
  <si>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</si>
  <si>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</si>
  <si>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</si>
  <si>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</si>
  <si>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</si>
  <si>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</si>
  <si>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</si>
  <si>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</si>
  <si>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</si>
  <si>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</si>
  <si>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</si>
  <si>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</si>
  <si>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</si>
  <si>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</si>
  <si>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</si>
  <si>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</si>
  <si>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</si>
  <si>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</si>
  <si>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</si>
  <si>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</si>
  <si>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</si>
  <si>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</si>
  <si>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</si>
  <si>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</si>
  <si>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</si>
  <si>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</si>
  <si>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</si>
  <si>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</si>
  <si>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</si>
  <si>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</si>
  <si>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</si>
  <si>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</si>
  <si>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</si>
  <si>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</si>
  <si>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</si>
  <si>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</si>
  <si>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</si>
  <si>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</si>
  <si>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</si>
  <si>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</si>
  <si>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</si>
  <si>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</si>
  <si>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</si>
  <si>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</si>
  <si>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</si>
  <si>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</si>
  <si>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</si>
  <si>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</si>
  <si>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</si>
  <si>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</si>
  <si>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</si>
  <si>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</si>
  <si>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</si>
  <si>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</si>
  <si>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</si>
  <si>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</si>
  <si>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</si>
  <si>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</si>
  <si>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</si>
  <si>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</si>
  <si>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</si>
  <si>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</si>
  <si>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</si>
  <si>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</si>
  <si>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</si>
  <si>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</si>
  <si>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</si>
  <si>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</si>
  <si>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</si>
  <si>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</si>
  <si>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</si>
  <si>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</si>
  <si>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</si>
  <si>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</si>
  <si>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</si>
  <si>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</si>
  <si>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</si>
  <si>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</si>
  <si>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</si>
  <si>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</si>
  <si>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</si>
  <si>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</si>
  <si>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</si>
  <si>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</si>
  <si>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</si>
  <si>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</si>
  <si>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</si>
  <si>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</si>
  <si>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</si>
  <si>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</si>
  <si>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</si>
  <si>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</si>
  <si>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</si>
  <si>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</si>
  <si>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</si>
  <si>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</si>
  <si>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</si>
  <si>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</si>
  <si>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</si>
  <si>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</si>
  <si>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</si>
  <si>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</si>
  <si>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</si>
  <si>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</si>
  <si>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</si>
  <si>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</si>
  <si>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</si>
  <si>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</si>
  <si>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</si>
  <si>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</si>
  <si>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</si>
  <si>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</si>
  <si>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</si>
  <si>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</si>
  <si>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</si>
  <si>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</si>
  <si>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</si>
  <si>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</si>
  <si>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</si>
  <si>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</si>
  <si>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</si>
  <si>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</si>
  <si>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</si>
  <si>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</si>
  <si>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</si>
  <si>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</si>
  <si>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</si>
  <si>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</si>
  <si>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</si>
  <si>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</si>
  <si>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</si>
  <si>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</si>
  <si>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</si>
  <si>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</si>
  <si>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</si>
  <si>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</si>
  <si>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</si>
  <si>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</si>
  <si>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</si>
  <si>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</si>
  <si>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</si>
  <si>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</si>
  <si>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</si>
  <si>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</si>
  <si>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</si>
  <si>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</si>
  <si>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</si>
  <si>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</si>
  <si>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</si>
  <si>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</si>
  <si>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</si>
  <si>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</si>
  <si>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</si>
  <si>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</si>
  <si>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</si>
  <si>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</si>
  <si>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</si>
  <si>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</si>
  <si>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</si>
  <si>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</si>
  <si>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</si>
  <si>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</si>
  <si>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</si>
  <si>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</si>
  <si>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</si>
  <si>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</si>
  <si>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</si>
  <si>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</si>
  <si>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</si>
  <si>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</si>
  <si>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</si>
  <si>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</si>
  <si>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</si>
  <si>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</si>
  <si>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</si>
  <si>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</si>
  <si>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</si>
  <si>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</si>
  <si>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</si>
  <si>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</si>
  <si>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</si>
  <si>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</si>
  <si>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</si>
  <si>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</si>
  <si>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</si>
  <si>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</si>
  <si>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</si>
  <si>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</si>
  <si>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</si>
  <si>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</si>
  <si>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</si>
  <si>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</si>
  <si>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</si>
  <si>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</si>
  <si>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</si>
  <si>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</si>
  <si>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</si>
  <si>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</si>
  <si>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</si>
  <si>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</si>
  <si>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</si>
  <si>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</si>
  <si>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</si>
  <si>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</si>
  <si>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</si>
  <si>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</si>
  <si>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</si>
  <si>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</si>
  <si>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</si>
  <si>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</si>
  <si>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</si>
  <si>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</si>
  <si>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</si>
  <si>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</si>
  <si>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</si>
  <si>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</si>
  <si>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</si>
  <si>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</si>
  <si>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</si>
  <si>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</si>
  <si>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</si>
  <si>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</si>
  <si>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</si>
  <si>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</si>
  <si>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</si>
  <si>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</si>
  <si>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</si>
  <si>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</si>
  <si>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</si>
  <si>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</si>
  <si>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</si>
  <si>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</si>
  <si>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</si>
  <si>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</si>
  <si>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</si>
  <si>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</si>
  <si>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</si>
  <si>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</si>
  <si>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</si>
  <si>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</si>
  <si>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</si>
  <si>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</si>
  <si>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</si>
  <si>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</si>
  <si>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</si>
  <si>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</si>
  <si>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</si>
  <si>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</si>
  <si>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</si>
  <si>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</si>
  <si>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</si>
  <si>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</si>
  <si>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</si>
  <si>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</si>
  <si>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</si>
  <si>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</si>
  <si>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</si>
  <si>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</si>
  <si>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</si>
  <si>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</si>
  <si>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</si>
  <si>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</si>
  <si>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</si>
  <si>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</si>
  <si>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</si>
  <si>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</si>
  <si>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</si>
  <si>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</si>
  <si>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</si>
  <si>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</si>
  <si>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</si>
  <si>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</si>
  <si>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</si>
  <si>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</si>
  <si>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</si>
  <si>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</si>
  <si>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</si>
  <si>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</si>
  <si>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</si>
  <si>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</si>
  <si>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</si>
  <si>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</si>
  <si>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</si>
  <si>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</si>
  <si>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</si>
  <si>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</si>
  <si>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</si>
  <si>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</si>
  <si>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</si>
  <si>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</si>
  <si>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</si>
  <si>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</si>
  <si>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</si>
  <si>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</si>
  <si>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</si>
  <si>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</si>
  <si>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</si>
  <si>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</si>
  <si>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</si>
  <si>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</si>
  <si>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</si>
  <si>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</si>
  <si>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</si>
  <si>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</si>
  <si>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</si>
  <si>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</si>
  <si>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</si>
  <si>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</si>
  <si>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</si>
  <si>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</si>
  <si>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</si>
  <si>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</si>
  <si>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</si>
  <si>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</si>
  <si>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</si>
  <si>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</si>
  <si>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</si>
  <si>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</si>
  <si>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</si>
  <si>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</si>
  <si>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</si>
  <si>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</si>
  <si>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</si>
  <si>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</si>
  <si>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</si>
  <si>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</si>
  <si>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</si>
  <si>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</si>
  <si>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</si>
  <si>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</si>
  <si>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</si>
  <si>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</si>
  <si>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</si>
  <si>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</si>
  <si>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</si>
  <si>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</si>
  <si>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</si>
  <si>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</si>
  <si>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</si>
  <si>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</si>
  <si>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</si>
  <si>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</si>
  <si>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</si>
  <si>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</si>
  <si>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</si>
  <si>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</si>
  <si>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</si>
  <si>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</si>
  <si>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</si>
  <si>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</si>
  <si>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</si>
  <si>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</si>
  <si>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</si>
  <si>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</si>
  <si>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</si>
  <si>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</si>
  <si>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</si>
  <si>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</si>
  <si>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</si>
  <si>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</si>
  <si>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</si>
  <si>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</si>
  <si>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</si>
  <si>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</si>
  <si>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</si>
  <si>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</si>
  <si>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</si>
  <si>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</si>
  <si>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</si>
  <si>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</si>
  <si>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</si>
  <si>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</si>
  <si>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</si>
  <si>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</si>
  <si>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</si>
  <si>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</si>
  <si>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</si>
  <si>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</si>
  <si>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</si>
  <si>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</si>
  <si>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</si>
  <si>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</si>
  <si>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</si>
  <si>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</si>
  <si>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</si>
  <si>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</si>
  <si>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</si>
  <si>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</si>
  <si>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</si>
  <si>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</si>
  <si>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</si>
  <si>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</si>
  <si>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</si>
  <si>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</si>
  <si>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</si>
  <si>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</si>
  <si>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</si>
  <si>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</si>
  <si>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</si>
  <si>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</si>
  <si>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</si>
  <si>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</si>
  <si>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</si>
  <si>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</si>
  <si>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</si>
  <si>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</si>
  <si>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</si>
  <si>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</si>
  <si>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</si>
  <si>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</si>
  <si>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</si>
  <si>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</si>
  <si>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</si>
  <si>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</si>
  <si>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</si>
  <si>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</si>
  <si>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</si>
  <si>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</si>
  <si>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</si>
  <si>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</si>
  <si>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</si>
  <si>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</si>
  <si>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</si>
  <si>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</si>
  <si>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</si>
  <si>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</si>
  <si>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</si>
  <si>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</si>
  <si>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</si>
  <si>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</si>
  <si>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</si>
  <si>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</si>
  <si>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</si>
  <si>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</si>
  <si>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</si>
  <si>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</si>
  <si>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</si>
  <si>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</si>
  <si>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</si>
  <si>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</si>
  <si>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</si>
  <si>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</si>
  <si>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</si>
  <si>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</si>
  <si>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</si>
  <si>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</si>
  <si>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</si>
  <si>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</si>
  <si>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</si>
  <si>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</si>
  <si>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</si>
  <si>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</si>
  <si>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</si>
  <si>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</si>
  <si>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</si>
  <si>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</si>
  <si>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</si>
  <si>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</si>
  <si>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</si>
  <si>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</si>
  <si>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</si>
  <si>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</si>
  <si>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</si>
  <si>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</si>
  <si>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</si>
  <si>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</si>
  <si>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</si>
  <si>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</si>
  <si>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</si>
  <si>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</si>
  <si>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</si>
  <si>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</si>
  <si>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</si>
  <si>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</si>
  <si>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</si>
  <si>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</si>
  <si>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</si>
  <si>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</si>
  <si>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</si>
  <si>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</si>
  <si>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</si>
  <si>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</si>
  <si>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</si>
  <si>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</si>
  <si>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</si>
  <si>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</si>
  <si>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</si>
  <si>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</si>
  <si>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</si>
  <si>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</si>
  <si>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</si>
  <si>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</si>
  <si>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</si>
  <si>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</si>
  <si>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</si>
  <si>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</si>
  <si>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</si>
  <si>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</si>
  <si>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</si>
  <si>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</si>
  <si>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</si>
  <si>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</si>
  <si>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</si>
  <si>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</si>
  <si>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</si>
  <si>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</si>
  <si>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</si>
  <si>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</si>
  <si>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</si>
  <si>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</si>
  <si>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</si>
  <si>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</si>
  <si>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</si>
  <si>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</si>
  <si>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</si>
  <si>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</si>
  <si>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</si>
  <si>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</si>
  <si>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</si>
  <si>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</si>
  <si>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</si>
  <si>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</si>
  <si>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</si>
  <si>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</si>
  <si>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</si>
  <si>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</si>
  <si>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</si>
  <si>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</si>
  <si>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</si>
  <si>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</si>
  <si>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</si>
  <si>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</si>
  <si>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</si>
  <si>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</si>
  <si>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</si>
  <si>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</si>
  <si>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</si>
  <si>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</si>
  <si>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</si>
  <si>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</si>
  <si>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</si>
  <si>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</si>
  <si>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</si>
  <si>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</si>
  <si>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</si>
  <si>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</si>
  <si>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</si>
  <si>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</si>
  <si>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</si>
  <si>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</si>
  <si>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</si>
  <si>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</si>
  <si>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</si>
  <si>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</si>
  <si>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</si>
  <si>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</si>
  <si>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</si>
  <si>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</si>
  <si>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</si>
  <si>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</si>
  <si>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</si>
  <si>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</si>
  <si>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</si>
  <si>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</si>
  <si>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</si>
  <si>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</si>
  <si>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</si>
  <si>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</si>
  <si>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</si>
  <si>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</si>
  <si>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</si>
  <si>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</si>
  <si>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</si>
  <si>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</si>
  <si>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</si>
  <si>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</si>
  <si>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</si>
  <si>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</si>
  <si>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</si>
  <si>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</si>
  <si>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</si>
  <si>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</si>
  <si>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</si>
  <si>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</si>
  <si>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</si>
  <si>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</si>
  <si>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</si>
  <si>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</si>
  <si>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</si>
  <si>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</si>
  <si>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</si>
  <si>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</si>
  <si>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</si>
  <si>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</si>
  <si>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</si>
  <si>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</si>
  <si>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</si>
  <si>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</si>
  <si>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</si>
  <si>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</si>
  <si>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</si>
  <si>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</si>
  <si>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</si>
  <si>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</si>
  <si>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</si>
  <si>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</si>
  <si>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</si>
  <si>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</si>
  <si>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</si>
  <si>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</si>
  <si>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</si>
  <si>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</si>
  <si>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</si>
  <si>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</si>
  <si>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</si>
  <si>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</si>
  <si>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</si>
  <si>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</si>
  <si>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</si>
  <si>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</si>
  <si>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</si>
  <si>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</si>
  <si>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</si>
  <si>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</si>
  <si>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</si>
  <si>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</si>
  <si>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</si>
  <si>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</si>
  <si>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</si>
  <si>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</si>
  <si>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</si>
  <si>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</si>
  <si>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</si>
  <si>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</si>
  <si>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</si>
  <si>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</si>
  <si>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</si>
  <si>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</si>
  <si>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</si>
  <si>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</si>
  <si>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</si>
  <si>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</si>
  <si>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</si>
  <si>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</si>
  <si>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</si>
  <si>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</si>
  <si>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</si>
  <si>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</si>
  <si>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</si>
  <si>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</si>
  <si>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</si>
  <si>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</si>
  <si>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</si>
  <si>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</si>
  <si>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</si>
  <si>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</si>
  <si>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</si>
  <si>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</si>
  <si>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</si>
  <si>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</si>
  <si>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</si>
  <si>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</si>
  <si>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</si>
  <si>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</si>
  <si>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</si>
  <si>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</si>
  <si>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</si>
  <si>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</si>
  <si>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</si>
  <si>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</si>
  <si>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</si>
  <si>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</si>
  <si>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</si>
  <si>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</si>
  <si>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</si>
  <si>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</si>
  <si>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</si>
  <si>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</si>
  <si>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</si>
  <si>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</si>
  <si>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</si>
  <si>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</si>
  <si>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</si>
  <si>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</si>
  <si>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</si>
  <si>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</si>
  <si>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</si>
  <si>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</si>
  <si>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</si>
  <si>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</si>
  <si>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</si>
  <si>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</si>
  <si>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</si>
  <si>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</si>
  <si>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</si>
  <si>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</si>
  <si>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</si>
  <si>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</si>
  <si>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</si>
  <si>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</si>
  <si>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</si>
  <si>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</si>
  <si>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</si>
  <si>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</si>
  <si>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</si>
  <si>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</si>
  <si>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</si>
  <si>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</si>
  <si>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</si>
  <si>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</si>
  <si>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</si>
  <si>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</si>
  <si>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</si>
  <si>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</si>
  <si>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</si>
  <si>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</si>
  <si>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</si>
  <si>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</si>
  <si>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</si>
  <si>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</si>
  <si>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</si>
  <si>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</si>
  <si>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</si>
  <si>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</si>
  <si>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</si>
  <si>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</si>
  <si>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</si>
  <si>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</si>
  <si>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</si>
  <si>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</si>
  <si>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</si>
  <si>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</si>
  <si>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</si>
  <si>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</si>
  <si>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</si>
  <si>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</si>
  <si>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</si>
  <si>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</si>
  <si>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</si>
  <si>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</si>
  <si>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</si>
  <si>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</si>
  <si>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</si>
  <si>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</si>
  <si>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</si>
  <si>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</si>
  <si>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</si>
  <si>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</si>
  <si>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</si>
  <si>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</si>
  <si>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</si>
  <si>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</si>
  <si>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</si>
  <si>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</si>
  <si>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</si>
  <si>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</si>
  <si>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</si>
  <si>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</si>
  <si>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</si>
  <si>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</si>
  <si>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</si>
  <si>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</si>
  <si>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</si>
  <si>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</si>
  <si>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</si>
  <si>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</si>
  <si>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</si>
  <si>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</si>
  <si>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</si>
  <si>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</si>
  <si>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</si>
  <si>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</si>
  <si>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</si>
  <si>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</si>
  <si>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</si>
  <si>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</si>
  <si>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</si>
  <si>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</si>
  <si>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</si>
  <si>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</si>
  <si>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</si>
  <si>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</si>
  <si>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</si>
  <si>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</si>
  <si>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</si>
  <si>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</si>
  <si>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</si>
  <si>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</si>
  <si>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</si>
  <si>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</si>
  <si>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</si>
  <si>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</si>
  <si>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</si>
  <si>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</si>
  <si>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</si>
  <si>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</si>
  <si>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</si>
  <si>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</si>
  <si>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</si>
  <si>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</si>
  <si>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</si>
  <si>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</si>
  <si>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</si>
  <si>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</si>
  <si>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</si>
  <si>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</si>
  <si>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</si>
  <si>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</si>
  <si>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</si>
  <si>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</si>
  <si>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</si>
  <si>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</si>
  <si>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</si>
  <si>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</si>
  <si>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</si>
  <si>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</si>
  <si>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</si>
  <si>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</si>
  <si>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</si>
  <si>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</si>
  <si>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</si>
  <si>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</si>
  <si>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</si>
  <si>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</si>
  <si>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</si>
  <si>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</si>
  <si>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</si>
  <si>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</si>
  <si>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</si>
  <si>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</si>
  <si>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</si>
  <si>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</si>
  <si>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</si>
  <si>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</si>
  <si>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</si>
  <si>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</si>
  <si>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</si>
  <si>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</si>
  <si>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</si>
  <si>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</si>
  <si>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</si>
  <si>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</si>
  <si>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</si>
  <si>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</si>
  <si>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</si>
  <si>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</si>
  <si>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</si>
  <si>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</si>
  <si>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</si>
  <si>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</si>
  <si>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</si>
  <si>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</si>
  <si>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</si>
  <si>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</si>
  <si>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</si>
  <si>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</si>
  <si>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</si>
  <si>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</si>
  <si>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</si>
  <si>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</si>
  <si>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</si>
  <si>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</si>
  <si>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</si>
  <si>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</si>
  <si>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</si>
  <si>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</si>
  <si>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</si>
  <si>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</si>
  <si>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</si>
  <si>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</si>
  <si>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</si>
  <si>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</si>
  <si>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</si>
  <si>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</si>
  <si>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</si>
  <si>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</si>
  <si>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</si>
  <si>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</si>
  <si>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</si>
  <si>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</si>
  <si>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</si>
  <si>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</si>
  <si>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</si>
  <si>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</si>
  <si>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</si>
  <si>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</si>
  <si>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</si>
  <si>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</si>
  <si>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</si>
  <si>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</si>
  <si>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</si>
  <si>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</si>
  <si>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</si>
  <si>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</si>
  <si>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</si>
  <si>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</si>
  <si>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</si>
  <si>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</si>
  <si>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</si>
  <si>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</si>
  <si>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</si>
  <si>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</si>
  <si>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</si>
  <si>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</si>
  <si>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</si>
  <si>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</si>
  <si>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</si>
  <si>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</si>
  <si>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</si>
  <si>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</si>
  <si>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</si>
  <si>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</si>
  <si>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</si>
  <si>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</si>
  <si>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</si>
  <si>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</si>
  <si>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</si>
  <si>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</si>
  <si>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</si>
  <si>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</si>
  <si>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</si>
  <si>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</si>
  <si>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</si>
  <si>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</si>
  <si>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</si>
  <si>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</si>
  <si>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</si>
  <si>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</si>
  <si>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</si>
  <si>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</si>
  <si>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</si>
  <si>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</si>
  <si>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</si>
  <si>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</si>
  <si>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</si>
  <si>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</si>
  <si>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</si>
  <si>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</si>
  <si>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</si>
  <si>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</si>
  <si>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</si>
  <si>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</si>
  <si>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</si>
  <si>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</si>
  <si>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</si>
  <si>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</si>
  <si>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</si>
  <si>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</si>
  <si>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</si>
  <si>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</si>
  <si>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</si>
  <si>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</si>
  <si>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</si>
  <si>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</si>
  <si>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</si>
  <si>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</si>
  <si>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</si>
  <si>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</si>
  <si>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</si>
  <si>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</si>
  <si>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</si>
  <si>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</si>
  <si>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</si>
  <si>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</si>
  <si>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</si>
  <si>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</si>
  <si>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</si>
  <si>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</si>
  <si>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</si>
  <si>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</si>
  <si>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</si>
  <si>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</si>
  <si>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</si>
  <si>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</si>
  <si>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</si>
  <si>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</si>
  <si>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</si>
  <si>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</si>
  <si>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</si>
  <si>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</si>
  <si>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</si>
  <si>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</si>
  <si>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</si>
  <si>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</si>
  <si>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</si>
  <si>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</si>
  <si>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</si>
  <si>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</si>
  <si>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</si>
  <si>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</si>
  <si>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</si>
  <si>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</si>
  <si>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</si>
  <si>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</si>
  <si>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</si>
  <si>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</si>
  <si>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</si>
  <si>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</si>
  <si>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</si>
  <si>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</si>
  <si>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</si>
  <si>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</si>
  <si>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</si>
  <si>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</si>
  <si>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</si>
  <si>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</si>
  <si>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</si>
  <si>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</si>
  <si>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</si>
  <si>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</si>
  <si>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</si>
  <si>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</si>
  <si>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</si>
  <si>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</si>
  <si>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</si>
  <si>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</si>
  <si>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</si>
  <si>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</si>
  <si>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</si>
  <si>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</si>
  <si>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</si>
  <si>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</si>
  <si>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</si>
  <si>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</si>
  <si>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</si>
  <si>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</si>
  <si>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</si>
  <si>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</si>
  <si>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</si>
  <si>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</si>
  <si>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</si>
  <si>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</si>
  <si>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</si>
  <si>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</si>
  <si>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</si>
  <si>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</si>
  <si>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</si>
  <si>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</si>
  <si>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</si>
  <si>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</si>
  <si>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</si>
  <si>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</si>
  <si>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</si>
  <si>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</si>
  <si>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</si>
  <si>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</si>
  <si>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</si>
  <si>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</si>
  <si>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</si>
  <si>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</si>
  <si>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</si>
  <si>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</si>
  <si>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</si>
  <si>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</si>
  <si>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</si>
  <si>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</si>
  <si>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</si>
  <si>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</si>
  <si>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</si>
  <si>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</si>
  <si>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</si>
  <si>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</si>
  <si>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</si>
  <si>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</si>
  <si>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</si>
  <si>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</si>
  <si>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</si>
  <si>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</si>
  <si>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</si>
  <si>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</si>
  <si>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</si>
  <si>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</si>
  <si>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</si>
  <si>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</si>
  <si>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</si>
  <si>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</si>
  <si>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</si>
  <si>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</si>
  <si>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</si>
  <si>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</si>
  <si>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</si>
  <si>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</si>
  <si>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</si>
  <si>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</si>
  <si>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</si>
  <si>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</si>
  <si>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</si>
  <si>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</si>
  <si>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</si>
  <si>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</si>
  <si>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</si>
  <si>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</si>
  <si>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</si>
  <si>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</si>
  <si>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</si>
  <si>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</si>
  <si>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</si>
  <si>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</si>
  <si>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</si>
  <si>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</si>
  <si>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</si>
  <si>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</si>
  <si>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</si>
  <si>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</si>
  <si>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</si>
  <si>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</si>
  <si>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</si>
  <si>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</si>
  <si>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</si>
  <si>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</si>
  <si>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</si>
  <si>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</si>
  <si>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</si>
  <si>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</si>
  <si>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</si>
  <si>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</si>
  <si>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</si>
  <si>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</si>
  <si>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</si>
  <si>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</si>
  <si>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</si>
  <si>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</si>
  <si>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</si>
  <si>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</si>
  <si>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</si>
  <si>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</si>
  <si>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</si>
  <si>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</si>
  <si>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</si>
  <si>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</si>
  <si>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</si>
  <si>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</si>
  <si>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</si>
  <si>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</si>
  <si>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</si>
  <si>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</si>
  <si>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</si>
  <si>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</si>
  <si>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</si>
  <si>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</si>
  <si>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</si>
  <si>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</si>
  <si>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</si>
  <si>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</si>
  <si>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</si>
  <si>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</si>
  <si>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</si>
  <si>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</si>
  <si>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</si>
  <si>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</si>
  <si>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</si>
  <si>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</si>
  <si>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</si>
  <si>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</si>
  <si>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</si>
  <si>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</si>
  <si>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</si>
  <si>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</si>
  <si>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</si>
  <si>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</si>
  <si>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</si>
  <si>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</si>
  <si>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</si>
  <si>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</si>
  <si>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</si>
  <si>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</si>
  <si>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</si>
  <si>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</si>
  <si>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</si>
  <si>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</si>
  <si>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</si>
  <si>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</si>
  <si>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</si>
  <si>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</si>
  <si>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</si>
  <si>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</si>
  <si>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</si>
  <si>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</si>
  <si>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</si>
  <si>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</si>
  <si>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</si>
  <si>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</si>
  <si>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</si>
  <si>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</si>
  <si>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</si>
  <si>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</si>
  <si>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</si>
  <si>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</si>
  <si>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</si>
  <si>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</si>
  <si>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</si>
  <si>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</si>
  <si>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</si>
  <si>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</si>
  <si>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</si>
  <si>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</si>
  <si>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</si>
  <si>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</si>
  <si>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</si>
  <si>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</si>
  <si>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</si>
  <si>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</si>
  <si>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</si>
  <si>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</si>
  <si>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</si>
  <si>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</si>
  <si>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</si>
  <si>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</si>
  <si>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</si>
  <si>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</si>
  <si>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</si>
  <si>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</si>
  <si>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</si>
  <si>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</si>
  <si>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</si>
  <si>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</si>
  <si>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</si>
  <si>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</si>
  <si>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</si>
  <si>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</si>
  <si>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</si>
  <si>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</si>
  <si>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</si>
  <si>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</si>
  <si>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</si>
  <si>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</si>
  <si>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</si>
  <si>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</si>
  <si>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</si>
  <si>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</si>
  <si>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</si>
  <si>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</si>
  <si>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</si>
  <si>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</si>
  <si>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</si>
  <si>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</si>
  <si>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</si>
  <si>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</si>
  <si>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</si>
  <si>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</si>
  <si>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</si>
  <si>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</si>
  <si>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</si>
  <si>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</si>
  <si>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</si>
  <si>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</si>
  <si>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</si>
  <si>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</si>
  <si>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</si>
  <si>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</si>
  <si>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</si>
  <si>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</si>
  <si>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</si>
  <si>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</si>
  <si>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</si>
  <si>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</si>
  <si>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</si>
  <si>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</si>
  <si>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</si>
  <si>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</si>
  <si>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</si>
  <si>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</si>
  <si>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</si>
  <si>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</si>
  <si>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</si>
  <si>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</si>
  <si>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</si>
  <si>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</si>
  <si>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</si>
  <si>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</si>
  <si>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</si>
  <si>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</si>
  <si>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</si>
  <si>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</si>
  <si>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</si>
  <si>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</si>
  <si>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</si>
  <si>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</si>
  <si>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</si>
  <si>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</si>
  <si>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</si>
  <si>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</si>
  <si>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</si>
  <si>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</si>
  <si>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</si>
  <si>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</si>
  <si>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</si>
  <si>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</si>
  <si>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</si>
  <si>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</si>
  <si>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</si>
  <si>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</si>
  <si>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</si>
  <si>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</si>
  <si>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</si>
  <si>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</si>
  <si>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</si>
  <si>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</si>
  <si>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</si>
  <si>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</si>
  <si>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</si>
  <si>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</si>
  <si>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</si>
  <si>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</si>
  <si>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</si>
  <si>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</si>
  <si>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</si>
  <si>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</si>
  <si>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</si>
  <si>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</si>
  <si>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</si>
  <si>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</si>
  <si>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</si>
  <si>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</si>
  <si>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</si>
  <si>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</si>
  <si>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</si>
  <si>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</si>
  <si>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</si>
  <si>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</si>
  <si>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</si>
  <si>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</si>
  <si>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</si>
  <si>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</si>
  <si>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</si>
  <si>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</si>
  <si>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</si>
  <si>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</si>
  <si>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</si>
  <si>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</si>
  <si>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</si>
  <si>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</si>
  <si>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</si>
  <si>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</si>
  <si>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</si>
  <si>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</si>
  <si>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</si>
  <si>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</si>
  <si>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</si>
  <si>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</si>
  <si>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</si>
  <si>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</si>
  <si>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</si>
  <si>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</si>
  <si>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</si>
  <si>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</si>
  <si>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</si>
  <si>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</si>
  <si>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</si>
  <si>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</si>
  <si>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</si>
  <si>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</si>
  <si>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</si>
  <si>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</si>
  <si>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</si>
  <si>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</si>
  <si>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</si>
  <si>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</si>
  <si>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</si>
  <si>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</si>
  <si>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</si>
  <si>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</si>
  <si>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</si>
  <si>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</si>
  <si>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</si>
  <si>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</si>
  <si>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</si>
  <si>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</si>
  <si>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</si>
  <si>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</si>
  <si>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</si>
  <si>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</si>
  <si>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</si>
  <si>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</si>
  <si>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</si>
  <si>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</si>
  <si>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</si>
  <si>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</si>
  <si>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</si>
  <si>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</si>
  <si>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</si>
  <si>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</si>
  <si>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</si>
  <si>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</si>
  <si>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</si>
  <si>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</si>
  <si>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</si>
  <si>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</si>
  <si>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</si>
  <si>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</si>
  <si>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</si>
  <si>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</si>
  <si>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</si>
  <si>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</si>
  <si>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</si>
  <si>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</si>
  <si>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</si>
  <si>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</si>
  <si>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</si>
  <si>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</si>
  <si>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</si>
  <si>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</si>
  <si>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</si>
  <si>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</si>
  <si>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</si>
  <si>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</si>
  <si>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</si>
  <si>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</si>
  <si>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</si>
  <si>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</si>
  <si>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</si>
  <si>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</si>
  <si>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</si>
  <si>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</si>
  <si>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</si>
  <si>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</si>
  <si>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</si>
  <si>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</si>
  <si>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</si>
  <si>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</si>
  <si>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</si>
  <si>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</si>
  <si>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</si>
  <si>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</si>
  <si>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</si>
  <si>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</si>
  <si>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</si>
  <si>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</si>
  <si>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</si>
  <si>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</si>
  <si>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</si>
  <si>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</si>
  <si>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</si>
  <si>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</si>
  <si>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</si>
  <si>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</si>
  <si>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</si>
  <si>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</si>
  <si>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</si>
  <si>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</si>
  <si>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</si>
  <si>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</si>
  <si>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</si>
  <si>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</si>
  <si>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</si>
  <si>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</si>
  <si>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</si>
  <si>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</si>
  <si>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</si>
  <si>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</si>
  <si>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</si>
  <si>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</si>
  <si>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</si>
  <si>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</si>
  <si>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</si>
  <si>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</si>
  <si>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</si>
  <si>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</si>
  <si>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</si>
  <si>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</si>
  <si>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</si>
  <si>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</si>
  <si>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</si>
  <si>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</si>
  <si>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</si>
  <si>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</si>
  <si>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</si>
  <si>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</si>
  <si>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</si>
  <si>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</si>
  <si>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</si>
  <si>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</si>
  <si>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</si>
  <si>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</si>
  <si>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</si>
  <si>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</si>
  <si>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</si>
  <si>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</si>
  <si>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</si>
  <si>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</si>
  <si>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</si>
  <si>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</si>
  <si>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</si>
  <si>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</si>
  <si>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</si>
  <si>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</si>
  <si>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</si>
  <si>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</si>
  <si>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</si>
  <si>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</si>
  <si>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</si>
  <si>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</si>
  <si>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</si>
  <si>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</si>
  <si>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</si>
  <si>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</si>
  <si>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</si>
  <si>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</si>
  <si>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</si>
  <si>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</si>
  <si>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</si>
  <si>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</si>
  <si>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</si>
  <si>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</si>
  <si>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</si>
  <si>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</si>
  <si>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</si>
  <si>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</si>
  <si>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</si>
  <si>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</si>
  <si>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</si>
  <si>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</si>
  <si>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</si>
  <si>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</si>
  <si>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</si>
  <si>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</si>
  <si>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</si>
  <si>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</si>
  <si>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</si>
  <si>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</si>
  <si>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</si>
  <si>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</si>
  <si>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</si>
  <si>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</si>
  <si>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</si>
  <si>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</si>
  <si>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</si>
  <si>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</si>
  <si>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</si>
  <si>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</si>
  <si>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</si>
  <si>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</si>
  <si>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</si>
  <si>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</si>
  <si>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</si>
  <si>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</si>
  <si>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</si>
  <si>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</si>
  <si>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</si>
  <si>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</si>
  <si>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</si>
  <si>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</si>
  <si>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</si>
  <si>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</si>
  <si>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</si>
  <si>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</si>
  <si>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</si>
  <si>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</si>
  <si>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</si>
  <si>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</si>
  <si>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</si>
  <si>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</si>
  <si>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</si>
  <si>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</si>
  <si>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</si>
  <si>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</si>
  <si>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</si>
  <si>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</si>
  <si>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</si>
  <si>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</si>
  <si>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</si>
  <si>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</si>
  <si>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</si>
  <si>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</si>
  <si>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</si>
  <si>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</si>
  <si>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</si>
  <si>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</si>
  <si>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</si>
  <si>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</si>
  <si>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</si>
  <si>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</si>
  <si>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</si>
  <si>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</si>
  <si>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</si>
  <si>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</si>
  <si>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</si>
  <si>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</si>
  <si>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</si>
  <si>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</si>
  <si>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</si>
  <si>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</si>
  <si>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</si>
  <si>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</si>
  <si>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</si>
  <si>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</si>
  <si>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</si>
  <si>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</si>
  <si>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</si>
  <si>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</si>
  <si>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</si>
  <si>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</si>
  <si>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</si>
  <si>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</si>
  <si>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</si>
  <si>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</si>
  <si>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</si>
  <si>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</si>
  <si>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</si>
  <si>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</si>
  <si>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</si>
  <si>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</si>
  <si>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</si>
  <si>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</si>
  <si>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</si>
  <si>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</si>
  <si>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</si>
  <si>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</si>
  <si>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</si>
  <si>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</si>
  <si>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</si>
  <si>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</si>
  <si>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</si>
  <si>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</si>
  <si>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</si>
  <si>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</si>
  <si>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</si>
  <si>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</si>
  <si>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</si>
  <si>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</si>
  <si>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</si>
  <si>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</si>
  <si>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</si>
  <si>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</si>
  <si>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</si>
  <si>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</si>
  <si>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</si>
  <si>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</si>
  <si>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</si>
  <si>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</si>
  <si>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</si>
  <si>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</si>
  <si>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</si>
  <si>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</si>
  <si>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</si>
  <si>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</si>
  <si>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</si>
  <si>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</si>
  <si>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</si>
  <si>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</si>
  <si>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</si>
  <si>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</si>
  <si>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</si>
  <si>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</si>
  <si>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</si>
  <si>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</si>
  <si>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</si>
  <si>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</si>
  <si>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</si>
  <si>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</si>
  <si>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</si>
  <si>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</si>
  <si>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</si>
  <si>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</si>
  <si>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</si>
  <si>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</si>
  <si>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</si>
  <si>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</si>
  <si>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</si>
  <si>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</si>
  <si>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</si>
  <si>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</si>
  <si>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</si>
  <si>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</si>
  <si>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</si>
  <si>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</si>
  <si>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</si>
  <si>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</si>
  <si>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</si>
  <si>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</si>
  <si>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</si>
  <si>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</si>
  <si>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</si>
  <si>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</si>
  <si>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</si>
  <si>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</si>
  <si>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</si>
  <si>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</si>
  <si>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</si>
  <si>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</si>
  <si>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</si>
  <si>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</si>
  <si>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</si>
  <si>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</si>
  <si>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</si>
  <si>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</si>
  <si>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</si>
  <si>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</si>
  <si>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</si>
  <si>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</si>
  <si>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</si>
  <si>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</si>
  <si>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</si>
  <si>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</si>
  <si>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</si>
  <si>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</si>
  <si>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</si>
  <si>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</si>
  <si>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</si>
  <si>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</si>
  <si>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</si>
  <si>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</si>
  <si>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</si>
  <si>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</si>
  <si>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</si>
  <si>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</si>
  <si>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</si>
  <si>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</si>
  <si>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</si>
  <si>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</si>
  <si>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</si>
  <si>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</si>
  <si>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</si>
  <si>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</si>
  <si>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</si>
  <si>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</si>
  <si>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</si>
  <si>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</si>
  <si>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</si>
  <si>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</si>
  <si>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</si>
  <si>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</si>
  <si>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</si>
  <si>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</si>
  <si>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</si>
  <si>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</si>
  <si>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</si>
  <si>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</si>
  <si>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</si>
  <si>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</si>
  <si>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</si>
  <si>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</si>
  <si>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</si>
  <si>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</si>
  <si>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</si>
  <si>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</si>
  <si>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</si>
  <si>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</si>
  <si>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</si>
  <si>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</si>
  <si>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</si>
  <si>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</si>
  <si>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</si>
  <si>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</si>
  <si>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</si>
  <si>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</si>
  <si>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</si>
  <si>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</si>
  <si>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</si>
  <si>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</si>
  <si>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</si>
  <si>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</si>
  <si>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</si>
  <si>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</si>
  <si>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</si>
  <si>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</si>
  <si>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</si>
  <si>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</si>
  <si>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</si>
  <si>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</si>
  <si>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</si>
  <si>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</si>
  <si>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</si>
  <si>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</si>
  <si>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</si>
  <si>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</si>
  <si>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</si>
  <si>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</si>
  <si>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</si>
  <si>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</si>
  <si>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</si>
  <si>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</si>
  <si>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</si>
  <si>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</si>
  <si>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</si>
  <si>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</si>
  <si>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</si>
  <si>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</si>
  <si>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</si>
  <si>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</si>
  <si>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</si>
  <si>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</si>
  <si>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</si>
  <si>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</si>
  <si>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</si>
  <si>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</si>
  <si>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</si>
  <si>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</si>
  <si>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</si>
  <si>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</si>
  <si>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</si>
  <si>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</si>
  <si>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</si>
  <si>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</si>
  <si>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</si>
  <si>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</si>
  <si>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</si>
  <si>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</si>
  <si>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</si>
  <si>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</si>
  <si>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</si>
  <si>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</si>
  <si>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</si>
  <si>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</si>
  <si>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</si>
  <si>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</si>
  <si>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</si>
  <si>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</si>
  <si>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</si>
  <si>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</si>
  <si>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</si>
  <si>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</si>
  <si>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</si>
  <si>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</si>
  <si>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</si>
  <si>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</si>
  <si>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</si>
  <si>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</si>
  <si>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</si>
  <si>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</si>
  <si>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</si>
  <si>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</si>
  <si>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</si>
  <si>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</si>
  <si>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</si>
  <si>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</si>
  <si>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</si>
  <si>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</si>
  <si>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</si>
  <si>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</si>
  <si>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</si>
  <si>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</si>
  <si>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</si>
  <si>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</si>
  <si>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</si>
  <si>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</si>
  <si>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</si>
  <si>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</si>
  <si>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</si>
  <si>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</si>
  <si>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</si>
  <si>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</si>
  <si>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</si>
  <si>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</si>
  <si>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</si>
  <si>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</si>
  <si>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</si>
  <si>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</si>
  <si>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</si>
  <si>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</si>
  <si>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</si>
  <si>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</si>
  <si>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</si>
  <si>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</si>
  <si>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</si>
  <si>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</si>
  <si>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</si>
  <si>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</si>
  <si>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</si>
  <si>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</si>
  <si>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</si>
  <si>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</si>
  <si>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</si>
  <si>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</si>
  <si>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</si>
  <si>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</si>
  <si>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</si>
  <si>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</si>
  <si>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</si>
  <si>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</si>
  <si>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</si>
  <si>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</si>
  <si>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</si>
  <si>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</si>
  <si>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</si>
  <si>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</si>
  <si>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</si>
  <si>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</si>
  <si>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</si>
  <si>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</si>
  <si>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</si>
  <si>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</si>
  <si>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</si>
  <si>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</si>
  <si>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</si>
  <si>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</si>
  <si>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</si>
  <si>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</si>
  <si>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</si>
  <si>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</si>
  <si>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</si>
  <si>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</si>
  <si>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</si>
  <si>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</si>
  <si>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</si>
  <si>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</si>
  <si>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</si>
  <si>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</si>
  <si>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</si>
  <si>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</si>
  <si>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</si>
  <si>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</si>
  <si>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</si>
  <si>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</si>
  <si>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</si>
  <si>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</si>
  <si>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</si>
  <si>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</si>
  <si>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</si>
  <si>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</si>
  <si>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</si>
  <si>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</si>
  <si>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</si>
  <si>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</si>
  <si>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</si>
  <si>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</si>
  <si>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</si>
  <si>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</si>
  <si>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</si>
  <si>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</si>
  <si>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</si>
  <si>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</si>
  <si>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</si>
  <si>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</si>
  <si>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</si>
  <si>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</si>
  <si>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</si>
  <si>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</si>
  <si>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</si>
  <si>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</si>
  <si>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</si>
  <si>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</si>
  <si>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</si>
  <si>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</si>
  <si>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</si>
  <si>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</si>
  <si>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</si>
  <si>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</si>
  <si>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</si>
  <si>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</si>
  <si>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</si>
  <si>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</si>
  <si>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</si>
  <si>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</si>
  <si>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</si>
  <si>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</si>
  <si>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</si>
  <si>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</si>
  <si>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</si>
  <si>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</si>
  <si>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</si>
  <si>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</si>
  <si>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</si>
  <si>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</si>
  <si>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</si>
  <si>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</si>
  <si>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</si>
  <si>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</si>
  <si>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</si>
  <si>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</si>
  <si>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</si>
  <si>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</si>
  <si>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</si>
  <si>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</si>
  <si>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</si>
  <si>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</si>
  <si>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</si>
  <si>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</si>
  <si>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</si>
  <si>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</si>
  <si>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</si>
  <si>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</si>
  <si>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</si>
  <si>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</si>
  <si>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</si>
  <si>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</si>
  <si>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</si>
  <si>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</si>
  <si>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</si>
  <si>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</si>
  <si>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</si>
  <si>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</si>
  <si>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</si>
  <si>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</si>
  <si>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</si>
  <si>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</si>
  <si>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</si>
  <si>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</si>
  <si>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</si>
  <si>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</si>
  <si>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</si>
  <si>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</si>
  <si>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</si>
  <si>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</si>
  <si>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</si>
  <si>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</si>
  <si>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</si>
  <si>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</si>
  <si>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</si>
  <si>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</si>
  <si>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</si>
  <si>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</si>
  <si>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</si>
  <si>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</si>
  <si>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</si>
  <si>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</si>
  <si>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</si>
  <si>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</si>
  <si>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</si>
  <si>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</si>
  <si>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</si>
  <si>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</si>
  <si>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</si>
  <si>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</si>
  <si>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</si>
  <si>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</si>
  <si>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</si>
  <si>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</si>
  <si>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</si>
  <si>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</si>
  <si>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</si>
  <si>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</si>
  <si>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</si>
  <si>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</si>
  <si>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</si>
  <si>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</si>
  <si>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</si>
  <si>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</si>
  <si>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</si>
  <si>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</si>
  <si>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</si>
  <si>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</si>
  <si>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</si>
  <si>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</si>
  <si>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</si>
  <si>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</si>
  <si>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</si>
  <si>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</si>
  <si>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</si>
  <si>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</si>
  <si>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</si>
  <si>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</si>
  <si>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</si>
  <si>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</si>
  <si>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</si>
  <si>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</si>
  <si>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</si>
  <si>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</si>
  <si>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</si>
  <si>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</si>
  <si>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</si>
  <si>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</si>
  <si>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</si>
  <si>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</si>
  <si>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</si>
  <si>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</si>
  <si>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</si>
  <si>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</si>
  <si>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</si>
  <si>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</si>
  <si>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</si>
  <si>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</si>
  <si>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</si>
  <si>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</si>
  <si>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</si>
  <si>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</si>
  <si>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</si>
  <si>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</si>
  <si>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</si>
  <si>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</si>
  <si>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</si>
  <si>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</si>
  <si>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</si>
  <si>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</si>
  <si>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</si>
  <si>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</si>
  <si>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</si>
  <si>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</si>
  <si>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</si>
  <si>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</si>
  <si>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</si>
  <si>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</si>
  <si>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</si>
  <si>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</si>
  <si>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</si>
  <si>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</si>
  <si>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</si>
  <si>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</si>
  <si>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</si>
  <si>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</si>
  <si>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</si>
  <si>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</si>
  <si>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</si>
  <si>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</si>
  <si>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</si>
  <si>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</si>
  <si>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</si>
  <si>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</si>
  <si>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</si>
  <si>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</si>
  <si>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</si>
  <si>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</si>
  <si>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</si>
  <si>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</si>
  <si>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</si>
  <si>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</si>
  <si>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</si>
  <si>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</si>
  <si>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</si>
  <si>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</si>
  <si>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</si>
  <si>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</si>
  <si>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</si>
  <si>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</si>
  <si>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</si>
  <si>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</si>
  <si>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</si>
  <si>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</si>
  <si>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</si>
  <si>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</si>
  <si>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</si>
  <si>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</si>
  <si>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</si>
  <si>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</si>
  <si>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</si>
  <si>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</si>
  <si>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</si>
  <si>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</si>
  <si>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</si>
  <si>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</si>
  <si>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</si>
  <si>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</si>
  <si>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</si>
  <si>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</si>
  <si>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</si>
  <si>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</si>
  <si>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</si>
  <si>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</si>
  <si>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</si>
  <si>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</si>
  <si>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</si>
  <si>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</si>
  <si>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</si>
  <si>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</si>
  <si>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</si>
  <si>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</si>
  <si>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</si>
  <si>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</si>
  <si>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</si>
  <si>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</si>
  <si>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</si>
  <si>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</si>
  <si>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</si>
  <si>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</si>
  <si>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</si>
  <si>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</si>
  <si>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</si>
  <si>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</si>
  <si>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</si>
  <si>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</si>
  <si>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</si>
  <si>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</si>
  <si>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</si>
  <si>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</si>
  <si>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</si>
  <si>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</si>
  <si>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</si>
  <si>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</si>
  <si>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</si>
  <si>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</si>
  <si>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</si>
  <si>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</si>
  <si>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</si>
  <si>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</si>
  <si>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</si>
  <si>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</si>
  <si>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</si>
  <si>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</si>
  <si>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</si>
  <si>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</si>
  <si>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</si>
  <si>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</si>
  <si>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</si>
  <si>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</si>
  <si>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</si>
  <si>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</si>
  <si>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</si>
  <si>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</si>
  <si>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</si>
  <si>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</si>
  <si>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</si>
  <si>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</si>
  <si>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</si>
  <si>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</si>
  <si>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</si>
  <si>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</si>
  <si>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</si>
  <si>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</si>
  <si>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</si>
  <si>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</si>
  <si>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</si>
  <si>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</si>
  <si>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</si>
  <si>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</si>
  <si>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</si>
  <si>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</si>
  <si>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</si>
  <si>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</si>
  <si>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</si>
  <si>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</si>
  <si>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</si>
  <si>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</si>
  <si>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</si>
  <si>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</si>
  <si>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</si>
  <si>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</si>
  <si>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</si>
  <si>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</si>
  <si>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</si>
  <si>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</si>
  <si>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</si>
  <si>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</si>
  <si>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</si>
  <si>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</si>
  <si>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</si>
  <si>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</si>
  <si>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</si>
  <si>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</si>
  <si>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</si>
  <si>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</si>
  <si>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</si>
  <si>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</si>
  <si>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</si>
  <si>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</si>
  <si>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</si>
  <si>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</si>
  <si>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</si>
  <si>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</si>
  <si>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</si>
  <si>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</si>
  <si>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</si>
  <si>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</si>
  <si>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</si>
  <si>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</si>
  <si>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</si>
  <si>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</si>
  <si>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</si>
  <si>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</si>
  <si>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</si>
  <si>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</si>
  <si>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</si>
  <si>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</si>
  <si>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</si>
  <si>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</si>
  <si>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</si>
  <si>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</si>
  <si>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</si>
  <si>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</si>
  <si>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</si>
  <si>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</si>
  <si>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</si>
  <si>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</si>
  <si>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</si>
  <si>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</si>
  <si>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</si>
  <si>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</si>
  <si>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</si>
  <si>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</si>
  <si>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</si>
  <si>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</si>
  <si>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</si>
  <si>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</si>
  <si>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</si>
  <si>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</si>
  <si>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</si>
  <si>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</si>
  <si>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</si>
  <si>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</si>
  <si>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</si>
  <si>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</si>
  <si>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</si>
  <si>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</si>
  <si>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</si>
  <si>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</si>
  <si>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</si>
  <si>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</si>
  <si>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</si>
  <si>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</si>
  <si>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</si>
  <si>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</si>
  <si>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</si>
  <si>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</si>
  <si>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</si>
  <si>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</si>
  <si>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</si>
  <si>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</si>
  <si>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</si>
  <si>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</si>
  <si>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</si>
  <si>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</si>
  <si>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</si>
  <si>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</si>
  <si>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</si>
  <si>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</si>
  <si>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</si>
  <si>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</si>
  <si>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</si>
  <si>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</si>
  <si>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</si>
  <si>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</si>
  <si>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</si>
  <si>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</si>
  <si>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</si>
  <si>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</si>
  <si>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</si>
  <si>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</si>
  <si>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</si>
  <si>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</si>
  <si>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</si>
  <si>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</si>
  <si>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</si>
  <si>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</si>
  <si>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</si>
  <si>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</si>
  <si>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</si>
  <si>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</si>
  <si>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</si>
  <si>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</si>
  <si>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</si>
  <si>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</si>
  <si>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</si>
  <si>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</si>
  <si>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</si>
  <si>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</si>
  <si>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</si>
  <si>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</si>
  <si>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</si>
  <si>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</si>
  <si>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</si>
  <si>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</si>
  <si>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</si>
  <si>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</si>
  <si>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</si>
  <si>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</si>
  <si>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</si>
  <si>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</si>
  <si>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</si>
  <si>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</si>
  <si>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</si>
  <si>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</si>
  <si>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</si>
  <si>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</si>
  <si>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</si>
  <si>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</si>
  <si>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</si>
  <si>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</si>
  <si>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</si>
  <si>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</si>
  <si>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</si>
  <si>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</si>
  <si>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</si>
  <si>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</si>
  <si>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</si>
  <si>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</si>
  <si>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</si>
  <si>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</si>
  <si>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</si>
  <si>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</si>
  <si>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</si>
  <si>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</si>
  <si>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</si>
  <si>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</si>
  <si>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</si>
  <si>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</si>
  <si>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</si>
  <si>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</si>
  <si>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</si>
  <si>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</si>
  <si>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</si>
  <si>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</si>
  <si>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</si>
  <si>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</si>
  <si>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</si>
  <si>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</si>
  <si>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</si>
  <si>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</si>
  <si>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</si>
  <si>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</si>
  <si>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</si>
  <si>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</si>
  <si>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</si>
  <si>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</si>
  <si>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</si>
  <si>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</si>
  <si>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</si>
  <si>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</si>
  <si>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</si>
  <si>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</si>
  <si>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</si>
  <si>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</si>
  <si>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</si>
  <si>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</si>
  <si>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</si>
  <si>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</si>
  <si>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</si>
  <si>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</si>
  <si>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</si>
  <si>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</si>
  <si>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</si>
  <si>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</si>
  <si>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</si>
  <si>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</si>
  <si>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</si>
  <si>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</si>
  <si>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</si>
  <si>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</si>
  <si>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</si>
  <si>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</si>
  <si>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</si>
  <si>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</si>
  <si>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</si>
  <si>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</si>
  <si>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</si>
  <si>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</si>
  <si>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</si>
  <si>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</si>
  <si>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</si>
  <si>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</si>
  <si>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</si>
  <si>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</si>
  <si>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</si>
  <si>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</si>
  <si>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</si>
  <si>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</si>
  <si>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</si>
  <si>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</si>
  <si>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</si>
  <si>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</si>
  <si>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</si>
  <si>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</si>
  <si>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</si>
  <si>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</si>
  <si>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</si>
  <si>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</si>
  <si>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</si>
  <si>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</si>
  <si>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</si>
  <si>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</si>
  <si>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</si>
  <si>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</si>
  <si>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</si>
  <si>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</si>
  <si>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</si>
  <si>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</si>
  <si>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</si>
  <si>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</si>
  <si>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</si>
  <si>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</si>
  <si>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</si>
  <si>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</si>
  <si>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</si>
  <si>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</si>
  <si>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</si>
  <si>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</si>
  <si>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</si>
  <si>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</si>
  <si>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</si>
  <si>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</si>
  <si>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</si>
  <si>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</si>
  <si>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</si>
  <si>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</si>
  <si>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</si>
  <si>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</si>
  <si>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</si>
  <si>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</si>
  <si>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</si>
  <si>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</si>
  <si>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</si>
  <si>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</si>
  <si>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</si>
  <si>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</si>
  <si>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</si>
  <si>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</si>
  <si>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</si>
  <si>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</si>
  <si>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</si>
  <si>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</si>
  <si>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</si>
  <si>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</si>
  <si>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</si>
  <si>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</si>
  <si>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</si>
  <si>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</si>
  <si>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</si>
  <si>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</si>
  <si>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</si>
  <si>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</si>
  <si>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</si>
  <si>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</si>
  <si>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</si>
  <si>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</si>
  <si>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</si>
  <si>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</si>
  <si>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</si>
  <si>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</si>
  <si>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</si>
  <si>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</si>
  <si>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</si>
  <si>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</si>
  <si>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</si>
  <si>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</si>
  <si>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</si>
  <si>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</si>
  <si>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</si>
  <si>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</si>
  <si>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</si>
  <si>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</si>
  <si>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</si>
  <si>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</si>
  <si>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</si>
  <si>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</si>
  <si>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</si>
  <si>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</si>
  <si>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</si>
  <si>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</si>
  <si>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</si>
  <si>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</si>
  <si>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</si>
  <si>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</si>
  <si>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</si>
  <si>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</si>
  <si>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</si>
  <si>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</si>
  <si>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</si>
  <si>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</si>
  <si>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</si>
  <si>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</si>
  <si>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</si>
  <si>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</si>
  <si>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</si>
  <si>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</si>
  <si>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</si>
  <si>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</si>
  <si>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</si>
  <si>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</si>
  <si>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</si>
  <si>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</si>
  <si>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</si>
  <si>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</si>
  <si>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</si>
  <si>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</si>
  <si>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</si>
  <si>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</si>
  <si>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</si>
  <si>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</si>
  <si>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</si>
  <si>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</si>
  <si>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</si>
  <si>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</si>
  <si>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</si>
  <si>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</si>
  <si>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</si>
  <si>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</si>
  <si>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</si>
  <si>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</si>
  <si>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</si>
  <si>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</si>
  <si>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</si>
  <si>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</si>
  <si>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</si>
  <si>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</si>
  <si>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</si>
  <si>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</si>
  <si>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</si>
  <si>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</si>
  <si>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</si>
  <si>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</si>
  <si>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</si>
  <si>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</si>
  <si>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</si>
  <si>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</si>
  <si>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</si>
  <si>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</si>
  <si>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</si>
  <si>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</si>
  <si>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</si>
  <si>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</si>
  <si>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</si>
  <si>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</si>
  <si>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</si>
  <si>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</si>
  <si>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</si>
  <si>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</si>
  <si>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</si>
  <si>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</si>
  <si>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</si>
  <si>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</si>
  <si>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</si>
  <si>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</si>
  <si>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</si>
  <si>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</si>
  <si>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</si>
  <si>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</si>
  <si>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</si>
  <si>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</si>
  <si>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</si>
  <si>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</si>
  <si>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</si>
  <si>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</si>
  <si>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</si>
  <si>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</si>
  <si>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</si>
  <si>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</si>
  <si>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</si>
  <si>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</si>
  <si>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</si>
  <si>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</si>
  <si>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</si>
  <si>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</si>
  <si>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</si>
  <si>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</si>
  <si>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</si>
  <si>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</si>
  <si>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</si>
  <si>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</si>
  <si>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</si>
  <si>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</si>
  <si>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</si>
  <si>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</si>
  <si>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</si>
  <si>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</si>
  <si>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</si>
  <si>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</si>
  <si>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</si>
  <si>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</si>
  <si>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</si>
  <si>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</si>
  <si>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</si>
  <si>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</si>
  <si>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</si>
  <si>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</si>
  <si>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</si>
  <si>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</si>
  <si>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</si>
  <si>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</si>
  <si>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</si>
  <si>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</si>
  <si>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</si>
  <si>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</si>
  <si>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</si>
  <si>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</si>
  <si>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</si>
  <si>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</si>
  <si>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</si>
  <si>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</si>
  <si>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</si>
  <si>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</si>
  <si>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</si>
  <si>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</si>
  <si>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</si>
  <si>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</si>
  <si>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</si>
  <si>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</si>
  <si>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</si>
  <si>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</si>
  <si>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</si>
  <si>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</si>
  <si>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</si>
  <si>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</si>
  <si>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</si>
  <si>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</si>
  <si>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</si>
  <si>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</si>
  <si>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</si>
  <si>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</si>
  <si>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</si>
  <si>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</si>
  <si>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</si>
  <si>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</si>
  <si>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</si>
  <si>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</si>
  <si>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</si>
  <si>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</si>
  <si>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</si>
  <si>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</si>
  <si>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</si>
  <si>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</si>
  <si>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</si>
  <si>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</si>
  <si>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</si>
  <si>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</si>
  <si>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</si>
  <si>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</si>
  <si>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</si>
  <si>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</si>
  <si>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</si>
  <si>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</si>
  <si>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</si>
  <si>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</si>
  <si>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</si>
  <si>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</si>
  <si>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</si>
  <si>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</si>
  <si>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</si>
  <si>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</si>
  <si>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</si>
  <si>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</si>
  <si>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</si>
  <si>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</si>
  <si>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</si>
  <si>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</si>
  <si>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</si>
  <si>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</si>
  <si>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</si>
  <si>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</si>
  <si>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</si>
  <si>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</si>
  <si>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</si>
  <si>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</si>
  <si>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</si>
  <si>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</si>
  <si>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</si>
  <si>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</si>
  <si>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</si>
  <si>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</si>
  <si>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</si>
  <si>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</si>
  <si>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</si>
  <si>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</si>
  <si>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</si>
  <si>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</si>
  <si>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</si>
  <si>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</si>
  <si>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</si>
  <si>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</si>
  <si>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</si>
  <si>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</si>
  <si>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</si>
  <si>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</si>
  <si>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</si>
  <si>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</si>
  <si>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</si>
  <si>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</si>
  <si>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</si>
  <si>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</si>
  <si>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</si>
  <si>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</si>
  <si>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</si>
  <si>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</si>
  <si>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</si>
  <si>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</si>
  <si>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</si>
  <si>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</si>
  <si>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</si>
  <si>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</si>
  <si>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</si>
  <si>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</si>
  <si>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</si>
  <si>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</si>
  <si>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</si>
  <si>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</si>
  <si>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</si>
  <si>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</si>
  <si>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</si>
  <si>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</si>
  <si>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</si>
  <si>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</si>
  <si>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</si>
  <si>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</si>
  <si>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</si>
  <si>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</si>
  <si>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</si>
  <si>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</si>
  <si>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</si>
  <si>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</si>
  <si>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</si>
  <si>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</si>
  <si>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</si>
  <si>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</si>
  <si>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</si>
  <si>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</si>
  <si>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</si>
  <si>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</si>
  <si>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</si>
  <si>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</si>
  <si>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</si>
  <si>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</si>
  <si>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</si>
  <si>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</si>
  <si>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</si>
  <si>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</si>
  <si>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</si>
  <si>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</si>
  <si>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</si>
  <si>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</si>
  <si>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</si>
  <si>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</si>
  <si>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</si>
  <si>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</si>
  <si>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</si>
  <si>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</si>
  <si>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</si>
  <si>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</si>
  <si>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</si>
  <si>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</si>
  <si>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</si>
  <si>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</si>
  <si>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</si>
  <si>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</si>
  <si>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</si>
  <si>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</si>
  <si>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</si>
  <si>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</si>
  <si>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</si>
  <si>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</si>
  <si>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</si>
  <si>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</si>
  <si>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</si>
  <si>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</si>
  <si>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</si>
  <si>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</si>
  <si>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</si>
  <si>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</si>
  <si>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</si>
  <si>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</si>
  <si>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</si>
  <si>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</si>
  <si>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</si>
  <si>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</si>
  <si>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</si>
  <si>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</si>
  <si>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</si>
  <si>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</si>
  <si>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</si>
  <si>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</si>
  <si>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</si>
  <si>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</si>
  <si>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</si>
  <si>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</si>
  <si>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</si>
  <si>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</si>
  <si>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</si>
  <si>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</si>
  <si>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</si>
  <si>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</si>
  <si>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</si>
  <si>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</si>
  <si>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</si>
  <si>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</si>
  <si>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</si>
  <si>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</si>
  <si>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</si>
  <si>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</si>
  <si>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</si>
  <si>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</si>
  <si>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</si>
  <si>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</si>
  <si>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</si>
  <si>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</si>
  <si>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</si>
  <si>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</si>
  <si>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</si>
  <si>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</si>
  <si>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</si>
  <si>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</si>
  <si>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</si>
  <si>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</si>
  <si>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</si>
  <si>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</si>
  <si>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</si>
  <si>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</si>
  <si>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</si>
  <si>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</si>
  <si>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</si>
  <si>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</si>
  <si>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</si>
  <si>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</si>
  <si>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</si>
  <si>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</si>
  <si>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</si>
  <si>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</si>
  <si>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</si>
  <si>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</si>
  <si>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</si>
  <si>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</si>
  <si>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</si>
  <si>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</si>
  <si>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</si>
  <si>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</si>
  <si>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</si>
  <si>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</si>
  <si>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</si>
  <si>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</si>
  <si>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</si>
  <si>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</si>
  <si>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</si>
  <si>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</si>
  <si>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</si>
  <si>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</si>
  <si>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</si>
  <si>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</si>
  <si>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</si>
  <si>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</si>
  <si>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</si>
  <si>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</si>
  <si>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</si>
  <si>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</si>
  <si>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</si>
  <si>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</si>
  <si>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</si>
  <si>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</si>
  <si>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</si>
  <si>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</si>
  <si>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</si>
  <si>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</si>
  <si>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</si>
  <si>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</si>
  <si>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</si>
  <si>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</si>
  <si>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</si>
  <si>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</si>
  <si>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</si>
  <si>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</si>
  <si>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</si>
  <si>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</si>
  <si>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</si>
  <si>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</si>
  <si>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</si>
  <si>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</si>
  <si>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</si>
  <si>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</si>
  <si>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</si>
  <si>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</si>
  <si>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</si>
  <si>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</si>
  <si>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</si>
  <si>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</si>
  <si>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</si>
  <si>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</si>
  <si>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</si>
  <si>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</si>
  <si>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</si>
  <si>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</si>
  <si>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</si>
  <si>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</si>
  <si>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</si>
  <si>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</si>
  <si>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</si>
  <si>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</si>
  <si>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</si>
  <si>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</si>
  <si>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</si>
  <si>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</si>
  <si>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</si>
  <si>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</si>
  <si>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</si>
  <si>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</si>
  <si>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</si>
  <si>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</si>
  <si>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</si>
  <si>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</si>
  <si>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</si>
  <si>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</si>
  <si>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</si>
  <si>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</si>
  <si>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</si>
  <si>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</si>
  <si>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</si>
  <si>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</si>
  <si>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</si>
  <si>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</si>
  <si>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</si>
  <si>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</si>
  <si>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</si>
  <si>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</si>
  <si>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</si>
  <si>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</si>
  <si>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</si>
  <si>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</si>
  <si>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</si>
  <si>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</si>
  <si>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</si>
  <si>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</si>
  <si>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</si>
  <si>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</si>
  <si>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</si>
  <si>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</si>
  <si>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</si>
  <si>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</si>
  <si>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</si>
  <si>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</si>
  <si>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</si>
  <si>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</si>
  <si>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</si>
  <si>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</si>
  <si>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</si>
  <si>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</si>
  <si>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</si>
  <si>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</si>
  <si>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</si>
  <si>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</si>
  <si>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</si>
  <si>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</si>
  <si>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</si>
  <si>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</si>
  <si>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</si>
  <si>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</si>
  <si>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</si>
  <si>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</si>
  <si>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</si>
  <si>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</si>
  <si>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</si>
  <si>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</si>
  <si>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</si>
  <si>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</si>
  <si>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</si>
  <si>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</si>
  <si>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</si>
  <si>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</si>
  <si>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</si>
  <si>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</si>
  <si>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</si>
  <si>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</si>
  <si>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</si>
  <si>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</si>
  <si>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</si>
  <si>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</si>
  <si>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</si>
  <si>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</si>
  <si>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</si>
  <si>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</si>
  <si>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</si>
  <si>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</si>
  <si>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</si>
  <si>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</si>
  <si>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</si>
  <si>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</si>
  <si>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</si>
  <si>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</si>
  <si>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</si>
  <si>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</si>
  <si>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</si>
  <si>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</si>
  <si>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</si>
  <si>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</si>
  <si>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</si>
  <si>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</si>
  <si>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</si>
  <si>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</si>
  <si>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</si>
  <si>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</si>
  <si>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</si>
  <si>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</si>
  <si>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</si>
  <si>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</si>
  <si>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</si>
  <si>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</si>
  <si>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</si>
  <si>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</si>
  <si>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</si>
  <si>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</si>
  <si>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</si>
  <si>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</si>
  <si>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</si>
  <si>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</si>
  <si>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</si>
  <si>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</si>
  <si>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</si>
  <si>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</si>
  <si>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</si>
  <si>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</si>
  <si>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</si>
  <si>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</si>
  <si>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</si>
  <si>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</si>
  <si>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</si>
  <si>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</si>
  <si>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</si>
  <si>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</si>
  <si>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</si>
  <si>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</si>
  <si>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</si>
  <si>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</si>
  <si>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</si>
  <si>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</si>
  <si>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</si>
  <si>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</si>
  <si>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</si>
  <si>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</si>
  <si>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</si>
  <si>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</si>
  <si>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</si>
  <si>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</si>
  <si>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</si>
  <si>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</si>
  <si>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</si>
  <si>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</si>
  <si>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</si>
  <si>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</si>
  <si>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</si>
  <si>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</si>
  <si>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</si>
  <si>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</si>
  <si>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</si>
  <si>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</si>
  <si>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</si>
  <si>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</si>
  <si>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</si>
  <si>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</si>
  <si>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</si>
  <si>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</si>
  <si>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</si>
  <si>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</si>
  <si>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</si>
  <si>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</si>
  <si>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</si>
  <si>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</si>
  <si>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</si>
  <si>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</si>
  <si>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</si>
  <si>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</si>
  <si>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</si>
  <si>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</si>
  <si>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</si>
  <si>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</si>
  <si>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</si>
  <si>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</si>
  <si>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</si>
  <si>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</si>
  <si>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</si>
  <si>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</si>
  <si>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</si>
  <si>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</si>
  <si>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</si>
  <si>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</si>
  <si>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</si>
  <si>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</si>
  <si>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</si>
  <si>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</si>
  <si>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</si>
  <si>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</si>
  <si>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</si>
  <si>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</si>
  <si>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</si>
  <si>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</si>
  <si>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</si>
  <si>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</si>
  <si>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</si>
  <si>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</si>
  <si>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</si>
  <si>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</si>
  <si>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</si>
  <si>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</si>
  <si>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</si>
  <si>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</si>
  <si>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</si>
  <si>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</si>
  <si>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</si>
  <si>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</si>
  <si>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</si>
  <si>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</si>
  <si>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</si>
  <si>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</si>
  <si>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</si>
  <si>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</si>
  <si>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</si>
  <si>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</si>
  <si>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</si>
  <si>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</si>
  <si>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</si>
  <si>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</si>
  <si>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</si>
  <si>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</si>
  <si>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</si>
  <si>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</si>
  <si>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</si>
  <si>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</si>
  <si>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</si>
  <si>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</si>
  <si>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</si>
  <si>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</si>
  <si>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</si>
  <si>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</si>
  <si>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</si>
  <si>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</si>
  <si>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</si>
  <si>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</si>
  <si>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</si>
  <si>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</si>
  <si>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</si>
  <si>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</si>
  <si>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</si>
  <si>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</si>
  <si>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</si>
  <si>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</si>
  <si>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</si>
  <si>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</si>
  <si>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</si>
  <si>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</si>
  <si>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</si>
  <si>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</si>
  <si>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</si>
  <si>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</si>
  <si>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</si>
  <si>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</si>
  <si>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</si>
  <si>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</si>
  <si>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</si>
  <si>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</si>
  <si>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</si>
  <si>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</si>
  <si>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</si>
  <si>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</si>
  <si>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</si>
  <si>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</si>
  <si>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</si>
  <si>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</si>
  <si>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</si>
  <si>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</si>
  <si>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</si>
  <si>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</si>
  <si>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</si>
  <si>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</si>
  <si>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</si>
  <si>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</si>
  <si>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</si>
  <si>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</si>
  <si>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</si>
  <si>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</si>
  <si>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</si>
  <si>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</si>
  <si>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</si>
  <si>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</si>
  <si>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</si>
  <si>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</si>
  <si>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</si>
  <si>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</si>
  <si>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</si>
  <si>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</si>
  <si>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</si>
  <si>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</si>
  <si>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</si>
  <si>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</si>
  <si>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</si>
  <si>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</si>
  <si>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</si>
  <si>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</si>
  <si>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</si>
  <si>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</si>
  <si>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</si>
  <si>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</si>
  <si>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</si>
  <si>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</si>
  <si>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</si>
  <si>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</si>
  <si>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</si>
  <si>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</si>
  <si>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</si>
  <si>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</si>
  <si>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</si>
  <si>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</si>
  <si>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</si>
  <si>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</si>
  <si>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</si>
  <si>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</si>
  <si>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</si>
  <si>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</si>
  <si>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</si>
  <si>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</si>
  <si>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</si>
  <si>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</si>
  <si>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</si>
  <si>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</si>
  <si>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</si>
  <si>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</si>
  <si>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</si>
  <si>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</si>
  <si>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</si>
  <si>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</si>
  <si>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</si>
  <si>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</si>
  <si>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</si>
  <si>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</si>
  <si>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</si>
  <si>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</si>
  <si>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</si>
  <si>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</si>
  <si>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</si>
  <si>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</si>
  <si>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</si>
  <si>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</si>
  <si>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</si>
  <si>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</si>
  <si>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</si>
  <si>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</si>
  <si>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</si>
  <si>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</si>
  <si>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</si>
  <si>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</si>
  <si>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</si>
  <si>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</si>
  <si>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</si>
  <si>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</si>
  <si>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</si>
  <si>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</si>
  <si>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</si>
  <si>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</si>
  <si>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</si>
  <si>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</si>
  <si>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</si>
  <si>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</si>
  <si>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</si>
  <si>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</si>
  <si>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</si>
  <si>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</si>
  <si>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</si>
  <si>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</si>
  <si>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</si>
  <si>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</si>
  <si>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</si>
  <si>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</si>
  <si>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</si>
  <si>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</si>
  <si>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</si>
  <si>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</si>
  <si>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</si>
  <si>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</si>
  <si>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</si>
  <si>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</si>
  <si>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</si>
  <si>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</si>
  <si>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</si>
  <si>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</si>
  <si>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</si>
  <si>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</si>
  <si>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</si>
  <si>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</si>
  <si>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</si>
  <si>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</si>
  <si>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</si>
  <si>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</si>
  <si>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</si>
  <si>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</si>
  <si>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</si>
  <si>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</si>
  <si>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</si>
  <si>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</si>
  <si>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</si>
  <si>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</si>
  <si>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</si>
  <si>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</si>
  <si>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</si>
  <si>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</si>
  <si>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</si>
  <si>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</si>
  <si>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</si>
  <si>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</si>
  <si>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</si>
  <si>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</si>
  <si>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</si>
  <si>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</si>
  <si>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</si>
  <si>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</si>
  <si>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</si>
  <si>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</si>
  <si>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</si>
  <si>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</si>
  <si>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</si>
  <si>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</si>
  <si>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</si>
  <si>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</si>
  <si>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</si>
  <si>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</si>
  <si>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</si>
  <si>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</si>
  <si>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</si>
  <si>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</si>
  <si>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</si>
  <si>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</si>
  <si>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</si>
  <si>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</si>
  <si>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</si>
  <si>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</si>
  <si>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</si>
  <si>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</si>
  <si>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</si>
  <si>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</si>
  <si>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</si>
  <si>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</si>
  <si>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</si>
  <si>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</si>
  <si>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</si>
  <si>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</si>
  <si>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</si>
  <si>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</si>
  <si>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</si>
  <si>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</si>
  <si>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</si>
  <si>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</si>
  <si>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</si>
  <si>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</si>
  <si>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</si>
  <si>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</si>
  <si>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</si>
  <si>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</si>
  <si>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</si>
  <si>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</si>
  <si>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</si>
  <si>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</si>
  <si>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</si>
  <si>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</si>
  <si>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</si>
  <si>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</si>
  <si>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</si>
  <si>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</si>
  <si>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</si>
  <si>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</si>
  <si>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</si>
  <si>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</si>
  <si>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</si>
  <si>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</si>
  <si>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</si>
  <si>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</si>
  <si>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</si>
  <si>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</si>
  <si>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</si>
  <si>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</si>
  <si>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</si>
  <si>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</si>
  <si>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</si>
  <si>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</si>
  <si>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</si>
  <si>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</si>
  <si>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</si>
  <si>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</si>
  <si>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</si>
  <si>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</si>
  <si>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</si>
  <si>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</si>
  <si>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</si>
  <si>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</si>
  <si>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</si>
  <si>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</si>
  <si>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</si>
  <si>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</si>
  <si>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</si>
  <si>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</si>
  <si>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</si>
  <si>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</si>
  <si>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</si>
  <si>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</si>
  <si>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</si>
  <si>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</si>
  <si>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</si>
  <si>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</si>
  <si>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</si>
  <si>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</si>
  <si>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</si>
  <si>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</si>
  <si>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</si>
  <si>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</si>
  <si>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</si>
  <si>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</si>
  <si>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</si>
  <si>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</si>
  <si>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</si>
  <si>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</si>
  <si>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</si>
  <si>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</si>
  <si>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</si>
  <si>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</si>
  <si>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</si>
  <si>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</si>
  <si>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</si>
  <si>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</si>
  <si>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</si>
  <si>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</si>
  <si>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</si>
  <si>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</si>
  <si>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</si>
  <si>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</si>
  <si>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</si>
  <si>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</si>
  <si>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</si>
  <si>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</si>
  <si>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</si>
  <si>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</si>
  <si>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</si>
  <si>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</si>
  <si>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</si>
  <si>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</si>
  <si>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</si>
  <si>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</si>
  <si>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</si>
  <si>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</si>
  <si>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</si>
  <si>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</si>
  <si>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</si>
  <si>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</si>
  <si>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</si>
  <si>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</si>
  <si>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</si>
  <si>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</si>
  <si>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</si>
  <si>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</si>
  <si>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</si>
  <si>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</si>
  <si>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</si>
  <si>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</si>
  <si>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</si>
  <si>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</si>
  <si>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</si>
  <si>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</si>
  <si>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</si>
  <si>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</si>
  <si>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</si>
  <si>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</si>
  <si>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</si>
  <si>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</si>
  <si>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</si>
  <si>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</si>
  <si>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</si>
  <si>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</si>
  <si>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</si>
  <si>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</si>
  <si>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</si>
  <si>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</si>
  <si>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</si>
  <si>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</si>
  <si>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</si>
  <si>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</si>
  <si>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</si>
  <si>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</si>
  <si>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</si>
  <si>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</si>
  <si>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</si>
  <si>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</si>
  <si>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</si>
  <si>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</si>
  <si>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</si>
  <si>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</si>
  <si>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</si>
  <si>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</si>
  <si>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</si>
  <si>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</si>
  <si>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</si>
  <si>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</si>
  <si>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</si>
  <si>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</si>
  <si>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</si>
  <si>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</si>
  <si>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</si>
  <si>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</si>
  <si>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</si>
  <si>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</si>
  <si>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</si>
  <si>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</si>
  <si>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</si>
  <si>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</si>
  <si>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</si>
  <si>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</si>
  <si>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</si>
  <si>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</si>
  <si>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</si>
  <si>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</si>
  <si>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</si>
  <si>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</si>
  <si>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</si>
  <si>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</si>
  <si>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</si>
  <si>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</si>
  <si>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</si>
  <si>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</si>
  <si>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</si>
  <si>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</si>
  <si>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</si>
  <si>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</si>
  <si>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</si>
  <si>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</si>
  <si>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</si>
  <si>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</si>
  <si>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</si>
  <si>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</si>
  <si>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</si>
  <si>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</si>
  <si>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</si>
  <si>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</si>
  <si>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</si>
  <si>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</si>
  <si>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</si>
  <si>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</si>
  <si>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</si>
  <si>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</si>
  <si>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</si>
  <si>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</si>
  <si>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</si>
  <si>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</si>
  <si>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</si>
  <si>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</si>
  <si>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</si>
  <si>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</si>
  <si>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</si>
  <si>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</si>
  <si>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</si>
  <si>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</si>
  <si>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</si>
  <si>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</si>
  <si>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</si>
  <si>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</si>
  <si>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</si>
  <si>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</si>
  <si>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</si>
  <si>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</si>
  <si>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</si>
  <si>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</si>
  <si>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</si>
  <si>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</si>
  <si>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</si>
  <si>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</si>
  <si>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</si>
  <si>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</si>
  <si>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</si>
  <si>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</si>
  <si>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</si>
  <si>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</si>
  <si>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</si>
  <si>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</si>
  <si>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</si>
  <si>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</si>
  <si>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</si>
  <si>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</si>
  <si>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</si>
  <si>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</si>
  <si>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</si>
  <si>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</si>
  <si>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</si>
  <si>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</si>
  <si>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</si>
  <si>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</si>
  <si>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</si>
  <si>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</si>
  <si>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</si>
  <si>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</si>
  <si>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</si>
  <si>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</si>
  <si>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</si>
  <si>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</si>
  <si>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</si>
  <si>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</si>
  <si>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</si>
  <si>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</si>
  <si>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</si>
  <si>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</si>
  <si>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</si>
  <si>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</si>
  <si>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</si>
  <si>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</si>
  <si>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</si>
  <si>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</si>
  <si>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</si>
  <si>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</si>
  <si>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</si>
  <si>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</si>
  <si>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</si>
  <si>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</si>
  <si>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</si>
  <si>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</si>
  <si>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</si>
  <si>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</si>
  <si>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</si>
  <si>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</si>
  <si>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</si>
  <si>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</si>
  <si>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</si>
  <si>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</si>
  <si>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</si>
  <si>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</si>
  <si>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</si>
  <si>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</si>
  <si>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</si>
  <si>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</si>
  <si>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</si>
  <si>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</si>
  <si>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</si>
  <si>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</si>
  <si>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</si>
  <si>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</si>
  <si>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</si>
  <si>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</si>
  <si>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</si>
  <si>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</si>
  <si>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</si>
  <si>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</si>
  <si>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</si>
  <si>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</si>
  <si>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</si>
  <si>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</si>
  <si>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</si>
  <si>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</si>
  <si>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</si>
  <si>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</si>
  <si>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</si>
  <si>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</si>
  <si>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</si>
  <si>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</si>
  <si>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</si>
  <si>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</si>
  <si>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</si>
  <si>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</si>
  <si>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</si>
  <si>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</si>
  <si>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</si>
  <si>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</si>
  <si>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</si>
  <si>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</si>
  <si>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</si>
  <si>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</si>
  <si>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</si>
  <si>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</si>
  <si>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</si>
  <si>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</si>
  <si>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</si>
  <si>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</si>
  <si>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</si>
  <si>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</si>
  <si>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</si>
  <si>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</si>
  <si>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</si>
  <si>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</si>
  <si>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</si>
  <si>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</si>
  <si>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</si>
  <si>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</si>
  <si>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</si>
  <si>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</si>
  <si>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</si>
  <si>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</si>
  <si>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</si>
  <si>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</si>
  <si>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</si>
  <si>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</si>
  <si>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</si>
  <si>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</si>
  <si>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</si>
  <si>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</si>
  <si>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</si>
  <si>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</si>
  <si>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</si>
  <si>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</si>
  <si>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</si>
  <si>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</si>
  <si>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</si>
  <si>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</si>
  <si>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</si>
  <si>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</si>
  <si>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</si>
  <si>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</si>
  <si>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</si>
  <si>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</si>
  <si>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</si>
  <si>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</si>
  <si>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</si>
  <si>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</si>
  <si>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</si>
  <si>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</si>
  <si>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</si>
  <si>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</si>
  <si>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</si>
  <si>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</si>
  <si>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</si>
  <si>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</si>
  <si>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</si>
  <si>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</si>
  <si>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</si>
  <si>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</si>
  <si>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</si>
  <si>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</si>
  <si>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</si>
  <si>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</si>
  <si>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</si>
  <si>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</si>
  <si>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</si>
  <si>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</si>
  <si>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</si>
  <si>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</si>
  <si>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</si>
  <si>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</si>
  <si>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</si>
  <si>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</si>
  <si>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</si>
  <si>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</si>
  <si>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</si>
  <si>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</si>
  <si>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</si>
  <si>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</si>
  <si>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</si>
  <si>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</si>
  <si>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</si>
  <si>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</si>
  <si>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</si>
  <si>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</si>
  <si>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</si>
  <si>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</si>
  <si>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</si>
  <si>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</si>
  <si>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</si>
  <si>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</si>
  <si>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</si>
  <si>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</si>
  <si>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</si>
  <si>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</si>
  <si>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</si>
  <si>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</si>
  <si>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</si>
  <si>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</si>
  <si>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</si>
  <si>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</si>
  <si>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</si>
  <si>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</si>
  <si>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</si>
  <si>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</si>
  <si>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</si>
  <si>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</si>
  <si>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</si>
  <si>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</si>
  <si>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</si>
  <si>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</si>
  <si>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</si>
  <si>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</si>
  <si>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</si>
  <si>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</si>
  <si>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</si>
  <si>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</si>
  <si>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</si>
  <si>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</si>
  <si>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</si>
  <si>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</si>
  <si>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</si>
  <si>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</si>
  <si>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</si>
  <si>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</si>
  <si>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</si>
  <si>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</si>
  <si>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</si>
  <si>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</si>
  <si>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</si>
  <si>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</si>
  <si>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</si>
  <si>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</si>
  <si>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</si>
  <si>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</si>
  <si>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</si>
  <si>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</si>
  <si>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</si>
  <si>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</si>
  <si>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</si>
  <si>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</si>
  <si>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</si>
  <si>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</si>
  <si>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</si>
  <si>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</si>
  <si>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</si>
  <si>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</si>
  <si>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</si>
  <si>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</si>
  <si>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</si>
  <si>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</si>
  <si>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</si>
  <si>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</si>
  <si>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</si>
  <si>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</si>
  <si>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</si>
  <si>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</si>
  <si>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</si>
  <si>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</si>
  <si>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</si>
  <si>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</si>
  <si>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</si>
  <si>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</si>
  <si>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</si>
  <si>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</si>
  <si>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</si>
  <si>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</si>
  <si>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</si>
  <si>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</si>
  <si>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</si>
  <si>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</si>
  <si>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</si>
  <si>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</si>
  <si>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</si>
  <si>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</si>
  <si>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</si>
  <si>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</si>
  <si>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</si>
  <si>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</si>
  <si>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</si>
  <si>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</si>
  <si>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</si>
  <si>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</si>
  <si>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</si>
  <si>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</si>
  <si>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</si>
  <si>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</si>
  <si>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</si>
  <si>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</si>
  <si>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</si>
  <si>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</si>
  <si>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</si>
  <si>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</si>
  <si>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</si>
  <si>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</si>
  <si>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</si>
  <si>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</si>
  <si>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</si>
  <si>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</si>
  <si>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</si>
  <si>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</si>
  <si>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</si>
  <si>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</si>
  <si>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</si>
  <si>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</si>
  <si>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</si>
  <si>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</si>
  <si>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</si>
  <si>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</si>
  <si>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</si>
  <si>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</si>
  <si>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</si>
  <si>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</si>
  <si>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</si>
  <si>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</si>
  <si>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</si>
  <si>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</si>
  <si>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</si>
  <si>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</si>
  <si>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</si>
  <si>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</si>
  <si>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</si>
  <si>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</si>
  <si>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</si>
  <si>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</si>
  <si>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</si>
  <si>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</si>
  <si>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</si>
  <si>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</si>
  <si>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</si>
  <si>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</si>
  <si>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</si>
  <si>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</si>
  <si>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</si>
  <si>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</si>
  <si>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</si>
  <si>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</si>
  <si>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</si>
  <si>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</si>
  <si>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</si>
  <si>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</si>
  <si>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</si>
  <si>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</si>
  <si>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</si>
  <si>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</si>
  <si>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</si>
  <si>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</si>
  <si>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</si>
  <si>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</si>
  <si>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</si>
  <si>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</si>
  <si>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</si>
  <si>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</si>
  <si>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</si>
  <si>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</si>
  <si>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</si>
  <si>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</si>
  <si>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</si>
  <si>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</si>
  <si>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</si>
  <si>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</si>
  <si>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</si>
  <si>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</si>
  <si>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</si>
  <si>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</si>
  <si>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</si>
  <si>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</si>
  <si>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</si>
  <si>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</si>
  <si>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</si>
  <si>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</si>
  <si>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</si>
  <si>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</si>
  <si>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</si>
  <si>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</si>
  <si>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</si>
  <si>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</si>
  <si>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</si>
  <si>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</si>
  <si>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</si>
  <si>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</si>
  <si>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</si>
  <si>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</si>
  <si>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</si>
  <si>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</si>
  <si>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</si>
  <si>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</si>
  <si>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</si>
  <si>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</si>
  <si>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</si>
  <si>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</si>
  <si>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</si>
  <si>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</si>
  <si>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</si>
  <si>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</si>
  <si>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</si>
  <si>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</si>
  <si>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</si>
  <si>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</si>
  <si>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</si>
  <si>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</si>
  <si>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</si>
  <si>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</si>
  <si>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</si>
  <si>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</si>
  <si>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</si>
  <si>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</si>
  <si>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</si>
  <si>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</si>
  <si>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</si>
  <si>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</si>
  <si>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</si>
  <si>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</si>
  <si>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</si>
  <si>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</si>
  <si>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</si>
  <si>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</si>
  <si>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</si>
  <si>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</si>
  <si>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</si>
  <si>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</si>
  <si>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</si>
  <si>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</si>
  <si>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</si>
  <si>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</si>
  <si>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</si>
  <si>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</si>
  <si>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</si>
  <si>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</si>
  <si>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</si>
  <si>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</si>
  <si>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</si>
  <si>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</si>
  <si>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</si>
  <si>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</si>
  <si>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</si>
  <si>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</si>
  <si>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</si>
  <si>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</si>
  <si>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</si>
  <si>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</si>
  <si>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</si>
  <si>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</si>
  <si>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</si>
  <si>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</si>
  <si>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</si>
  <si>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</si>
  <si>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</si>
  <si>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</si>
  <si>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</si>
  <si>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</si>
  <si>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</si>
  <si>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</si>
  <si>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</si>
  <si>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</si>
  <si>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</si>
  <si>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</si>
  <si>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</si>
  <si>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</si>
  <si>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</si>
  <si>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</si>
  <si>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</si>
  <si>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</si>
  <si>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</si>
  <si>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</si>
  <si>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</si>
  <si>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</si>
  <si>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</si>
  <si>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</si>
  <si>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</si>
  <si>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</si>
  <si>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</si>
  <si>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</si>
  <si>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</si>
  <si>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</si>
  <si>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</si>
  <si>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</si>
  <si>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</si>
  <si>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</si>
  <si>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</si>
  <si>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</si>
  <si>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</si>
  <si>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</si>
  <si>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</si>
  <si>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</si>
  <si>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</si>
  <si>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</si>
  <si>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</si>
  <si>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</si>
  <si>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</si>
  <si>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</si>
  <si>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</si>
  <si>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</si>
  <si>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</si>
  <si>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</si>
  <si>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</si>
  <si>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</si>
  <si>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</si>
  <si>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</si>
  <si>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</si>
  <si>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</si>
  <si>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</si>
  <si>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</si>
  <si>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</si>
  <si>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</si>
  <si>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</si>
  <si>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</si>
  <si>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</si>
  <si>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</si>
  <si>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</si>
  <si>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</si>
  <si>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</si>
  <si>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</si>
  <si>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</si>
  <si>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</si>
  <si>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</si>
  <si>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</si>
  <si>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</si>
  <si>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</si>
  <si>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</si>
  <si>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</si>
  <si>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</si>
  <si>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</si>
  <si>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</si>
  <si>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</si>
  <si>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</si>
  <si>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</si>
  <si>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</si>
  <si>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</si>
  <si>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</si>
  <si>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</si>
  <si>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</si>
  <si>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</si>
  <si>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</si>
  <si>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</si>
  <si>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</si>
  <si>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</si>
  <si>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</si>
  <si>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</si>
  <si>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</si>
  <si>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</si>
  <si>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</si>
  <si>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</si>
  <si>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</si>
  <si>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</si>
  <si>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</si>
  <si>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</si>
  <si>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</si>
  <si>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</si>
  <si>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</si>
  <si>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</si>
  <si>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</si>
  <si>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</si>
  <si>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</si>
  <si>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</si>
  <si>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</si>
  <si>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</si>
  <si>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</si>
  <si>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</si>
  <si>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</si>
  <si>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</si>
  <si>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</si>
  <si>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</si>
  <si>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</si>
  <si>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</si>
  <si>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</si>
  <si>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</si>
  <si>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</si>
  <si>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</si>
  <si>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</si>
  <si>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</si>
  <si>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</si>
  <si>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</si>
  <si>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</si>
  <si>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</si>
  <si>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</si>
  <si>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</si>
  <si>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</si>
  <si>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</si>
  <si>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</si>
  <si>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</si>
  <si>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</si>
  <si>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</si>
  <si>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</si>
  <si>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</si>
  <si>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</si>
  <si>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</si>
  <si>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</si>
  <si>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</si>
  <si>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</si>
  <si>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</si>
  <si>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</si>
  <si>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</si>
  <si>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</si>
  <si>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</si>
  <si>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</si>
  <si>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</si>
  <si>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</si>
  <si>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</si>
  <si>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</si>
  <si>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</si>
  <si>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</si>
  <si>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</si>
  <si>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</si>
  <si>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</si>
  <si>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</si>
  <si>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</si>
  <si>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</si>
  <si>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</si>
  <si>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</si>
  <si>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</si>
  <si>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</si>
  <si>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</si>
  <si>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</si>
  <si>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</si>
  <si>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</si>
  <si>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</si>
  <si>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</si>
  <si>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</si>
  <si>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</si>
  <si>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</si>
  <si>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</si>
  <si>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</si>
  <si>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</si>
  <si>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</si>
  <si>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</si>
  <si>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</si>
  <si>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</si>
  <si>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</si>
  <si>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</si>
  <si>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</si>
  <si>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</si>
  <si>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</si>
  <si>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</si>
  <si>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</si>
  <si>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</si>
  <si>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</si>
  <si>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</si>
  <si>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</si>
  <si>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</si>
  <si>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</si>
  <si>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</si>
  <si>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</si>
  <si>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</si>
  <si>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</si>
  <si>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</si>
  <si>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</si>
  <si>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</si>
  <si>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</si>
  <si>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</si>
  <si>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</si>
  <si>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</si>
  <si>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</si>
  <si>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</si>
  <si>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</si>
  <si>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</si>
  <si>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</si>
  <si>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</si>
  <si>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</si>
  <si>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</si>
  <si>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</si>
  <si>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</si>
  <si>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</si>
  <si>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</si>
  <si>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</si>
  <si>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</si>
  <si>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</si>
  <si>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</si>
  <si>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</si>
  <si>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</si>
  <si>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</si>
  <si>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</si>
  <si>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</si>
  <si>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</si>
  <si>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</si>
  <si>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</si>
  <si>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</si>
  <si>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</si>
  <si>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</si>
  <si>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</si>
  <si>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</si>
  <si>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</si>
  <si>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</si>
  <si>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</si>
  <si>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</si>
  <si>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</si>
  <si>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</si>
  <si>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</si>
  <si>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</si>
  <si>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</si>
  <si>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</si>
  <si>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</si>
  <si>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</si>
  <si>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</si>
  <si>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</si>
  <si>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</si>
  <si>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</si>
  <si>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</si>
  <si>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</si>
  <si>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</si>
  <si>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</si>
  <si>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</si>
  <si>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</si>
  <si>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</si>
  <si>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</si>
  <si>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</si>
  <si>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</si>
  <si>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</si>
  <si>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</si>
  <si>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</si>
  <si>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</si>
  <si>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</si>
  <si>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</si>
  <si>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</si>
  <si>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</si>
  <si>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</si>
  <si>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</si>
  <si>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</si>
  <si>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</si>
  <si>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</si>
  <si>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</si>
  <si>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</si>
  <si>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</si>
  <si>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</si>
  <si>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</si>
  <si>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</si>
  <si>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</si>
  <si>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</si>
  <si>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</si>
  <si>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</si>
  <si>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</si>
  <si>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</si>
  <si>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</si>
  <si>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</si>
  <si>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</si>
  <si>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</si>
  <si>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</si>
  <si>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</si>
  <si>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</si>
  <si>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</si>
  <si>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</si>
  <si>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</si>
  <si>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</si>
  <si>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</si>
  <si>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</si>
  <si>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</si>
  <si>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</si>
  <si>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</si>
  <si>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</si>
  <si>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</si>
  <si>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</si>
  <si>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</si>
  <si>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</si>
  <si>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</si>
  <si>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</si>
  <si>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</si>
  <si>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</si>
  <si>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</si>
  <si>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</si>
  <si>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</si>
  <si>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</si>
  <si>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</si>
  <si>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</si>
  <si>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</si>
  <si>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</si>
  <si>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</si>
  <si>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</si>
  <si>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</si>
  <si>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</si>
  <si>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</si>
  <si>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</si>
  <si>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</si>
  <si>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</si>
  <si>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</si>
  <si>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</si>
  <si>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</si>
  <si>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</si>
  <si>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</si>
  <si>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</si>
  <si>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</si>
  <si>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</si>
  <si>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</si>
  <si>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</si>
  <si>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</si>
  <si>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</si>
  <si>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</si>
  <si>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</si>
  <si>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</si>
  <si>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</si>
  <si>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</si>
  <si>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</si>
  <si>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</si>
  <si>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</si>
  <si>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</si>
  <si>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</si>
  <si>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</si>
  <si>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</si>
  <si>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</si>
  <si>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</si>
  <si>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</si>
  <si>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</si>
  <si>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</si>
  <si>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</si>
  <si>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</si>
  <si>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</si>
  <si>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</si>
  <si>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</si>
  <si>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</si>
  <si>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</si>
  <si>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</si>
  <si>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</si>
  <si>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</si>
  <si>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</si>
  <si>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</si>
  <si>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</si>
  <si>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</si>
  <si>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</si>
  <si>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</si>
  <si>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</si>
  <si>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</si>
  <si>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</si>
  <si>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</si>
  <si>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</si>
  <si>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</si>
  <si>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</si>
  <si>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</si>
  <si>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</si>
  <si>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</si>
  <si>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</si>
  <si>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</si>
  <si>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</si>
  <si>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</si>
  <si>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</si>
  <si>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</si>
  <si>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</si>
  <si>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</si>
  <si>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</si>
  <si>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</si>
  <si>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</si>
  <si>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</si>
  <si>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</si>
  <si>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</si>
  <si>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</si>
  <si>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</si>
  <si>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</si>
  <si>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</si>
  <si>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</si>
  <si>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</si>
  <si>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</si>
  <si>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</si>
  <si>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</si>
  <si>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</si>
  <si>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</si>
  <si>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</si>
  <si>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</si>
  <si>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</si>
  <si>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</si>
  <si>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</si>
  <si>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</si>
  <si>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</si>
  <si>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</si>
  <si>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</si>
  <si>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</si>
  <si>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</si>
  <si>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</si>
  <si>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</si>
  <si>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</si>
  <si>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</si>
  <si>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</si>
  <si>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</si>
  <si>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</si>
  <si>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</si>
  <si>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</si>
  <si>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</si>
  <si>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</si>
  <si>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</si>
  <si>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</si>
  <si>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</si>
  <si>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</si>
  <si>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</si>
  <si>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</si>
  <si>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</si>
  <si>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</si>
  <si>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</si>
  <si>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</si>
  <si>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</si>
  <si>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</si>
  <si>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</si>
  <si>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</si>
  <si>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</si>
  <si>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</si>
  <si>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</si>
  <si>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</si>
  <si>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</si>
  <si>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</si>
  <si>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</si>
  <si>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</si>
  <si>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</si>
  <si>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</si>
  <si>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</si>
  <si>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</si>
  <si>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</si>
  <si>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</si>
  <si>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</si>
  <si>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</si>
  <si>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</si>
  <si>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</si>
  <si>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</si>
  <si>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</si>
  <si>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</si>
  <si>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</si>
  <si>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</si>
  <si>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</si>
  <si>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</si>
  <si>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</si>
  <si>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</si>
  <si>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</si>
  <si>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</si>
  <si>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</si>
  <si>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</si>
  <si>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</si>
  <si>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</si>
  <si>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</si>
  <si>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</si>
  <si>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</si>
  <si>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</si>
  <si>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</si>
  <si>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</si>
  <si>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</si>
  <si>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</si>
  <si>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</si>
  <si>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</si>
  <si>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</si>
  <si>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</si>
  <si>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</si>
  <si>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</si>
  <si>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</si>
  <si>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</si>
  <si>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</si>
  <si>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</si>
  <si>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</si>
  <si>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</si>
  <si>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</si>
  <si>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</si>
  <si>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</si>
  <si>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</si>
  <si>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</si>
  <si>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</si>
  <si>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</si>
  <si>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</si>
  <si>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</si>
  <si>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</si>
  <si>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</si>
  <si>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</si>
  <si>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</si>
  <si>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</si>
  <si>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</si>
  <si>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</si>
  <si>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</si>
  <si>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</si>
  <si>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</si>
  <si>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</si>
  <si>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</si>
  <si>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</si>
  <si>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</si>
  <si>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</si>
  <si>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</si>
  <si>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</si>
  <si>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</si>
  <si>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</si>
  <si>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</si>
  <si>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</si>
  <si>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</si>
  <si>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</si>
  <si>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</si>
  <si>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</si>
  <si>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</si>
  <si>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</si>
  <si>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</si>
  <si>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</si>
  <si>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</si>
  <si>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</si>
  <si>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</si>
  <si>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</si>
  <si>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</si>
  <si>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</si>
  <si>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</si>
  <si>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</si>
  <si>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</si>
  <si>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</si>
  <si>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</si>
  <si>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</si>
  <si>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</si>
  <si>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</si>
  <si>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</si>
  <si>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</si>
  <si>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</si>
  <si>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</si>
  <si>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</si>
  <si>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</si>
  <si>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</si>
  <si>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</si>
  <si>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</si>
  <si>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</si>
  <si>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</si>
  <si>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</si>
  <si>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</si>
  <si>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</si>
  <si>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</si>
  <si>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</si>
  <si>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</si>
  <si>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</si>
  <si>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</si>
  <si>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</si>
  <si>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</si>
  <si>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</si>
  <si>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</si>
  <si>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</si>
  <si>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</si>
  <si>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</si>
  <si>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</si>
  <si>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</si>
  <si>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</si>
  <si>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</si>
  <si>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</si>
  <si>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</si>
  <si>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</si>
  <si>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</si>
  <si>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</si>
  <si>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</si>
  <si>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</si>
  <si>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</si>
  <si>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</si>
  <si>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</si>
  <si>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</si>
  <si>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</si>
  <si>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</si>
  <si>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</si>
  <si>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</si>
  <si>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</si>
  <si>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</si>
  <si>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</si>
  <si>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</si>
  <si>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</si>
  <si>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</si>
  <si>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</si>
  <si>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</si>
  <si>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</si>
  <si>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</si>
  <si>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</si>
  <si>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</si>
  <si>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</si>
  <si>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</si>
  <si>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</si>
  <si>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</si>
  <si>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</si>
  <si>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</si>
  <si>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</si>
  <si>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</si>
  <si>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</si>
  <si>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</si>
  <si>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</si>
  <si>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</si>
  <si>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</si>
  <si>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</si>
  <si>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</si>
  <si>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</si>
  <si>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</si>
  <si>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</si>
  <si>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</si>
  <si>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</si>
  <si>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</si>
  <si>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</si>
  <si>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</si>
  <si>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</si>
  <si>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</si>
  <si>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</si>
  <si>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</si>
  <si>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</si>
  <si>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</si>
  <si>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</si>
  <si>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</si>
  <si>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</si>
  <si>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</si>
  <si>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</si>
  <si>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</si>
  <si>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</si>
  <si>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</si>
  <si>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</si>
  <si>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</si>
  <si>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</si>
  <si>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</si>
  <si>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</si>
  <si>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</si>
  <si>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</si>
  <si>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</si>
  <si>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</si>
  <si>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</si>
  <si>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</si>
  <si>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</si>
  <si>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</si>
  <si>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</si>
  <si>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</si>
  <si>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</si>
  <si>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</si>
  <si>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</si>
  <si>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</si>
  <si>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</si>
  <si>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</si>
  <si>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</si>
  <si>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</si>
  <si>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</si>
  <si>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</si>
  <si>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</si>
  <si>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</si>
  <si>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</si>
  <si>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</si>
  <si>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</si>
  <si>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</si>
  <si>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</si>
  <si>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</si>
  <si>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</si>
  <si>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</si>
  <si>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</si>
  <si>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</si>
  <si>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</si>
  <si>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</si>
  <si>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</si>
  <si>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</si>
  <si>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</si>
  <si>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</si>
  <si>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</si>
  <si>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</si>
  <si>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</si>
  <si>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</si>
  <si>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</si>
  <si>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</si>
  <si>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</si>
  <si>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</si>
  <si>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</si>
  <si>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</si>
  <si>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</si>
  <si>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</si>
  <si>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</si>
  <si>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</si>
  <si>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</si>
  <si>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</si>
  <si>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</si>
  <si>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</si>
  <si>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</si>
  <si>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</si>
  <si>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</si>
  <si>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</si>
  <si>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</si>
  <si>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</si>
  <si>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</si>
  <si>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</si>
  <si>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</si>
  <si>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</si>
  <si>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</si>
  <si>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</si>
  <si>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</si>
  <si>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</si>
  <si>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</si>
  <si>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</si>
  <si>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</si>
  <si>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</si>
  <si>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</si>
  <si>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</si>
  <si>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</si>
  <si>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</si>
  <si>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</si>
  <si>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</si>
  <si>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</si>
  <si>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</si>
  <si>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</si>
  <si>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</si>
  <si>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</si>
  <si>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</si>
  <si>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</si>
  <si>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</si>
  <si>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</si>
  <si>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</si>
  <si>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</si>
  <si>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</si>
  <si>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</si>
  <si>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</si>
  <si>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</si>
  <si>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</si>
  <si>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</si>
  <si>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</si>
  <si>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</si>
  <si>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</si>
  <si>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</si>
  <si>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</si>
  <si>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</si>
  <si>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</si>
  <si>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</si>
  <si>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</si>
  <si>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</si>
  <si>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</si>
  <si>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</si>
  <si>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</si>
  <si>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</si>
  <si>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</si>
  <si>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</si>
  <si>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</si>
  <si>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</si>
  <si>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</si>
  <si>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</si>
  <si>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</si>
  <si>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</si>
  <si>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</si>
  <si>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</si>
  <si>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</si>
  <si>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</si>
  <si>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</si>
  <si>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</si>
  <si>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</si>
  <si>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</si>
  <si>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</si>
  <si>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</si>
  <si>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</si>
  <si>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</si>
  <si>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</si>
  <si>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</si>
  <si>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</si>
  <si>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</si>
  <si>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</si>
  <si>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</si>
  <si>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</si>
  <si>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</si>
  <si>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</si>
  <si>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</si>
  <si>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</si>
  <si>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</si>
  <si>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</si>
  <si>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</si>
  <si>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</si>
  <si>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</si>
  <si>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</si>
  <si>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</si>
  <si>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</si>
  <si>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</si>
  <si>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</si>
  <si>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</si>
  <si>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</si>
  <si>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</si>
  <si>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</si>
  <si>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</si>
  <si>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</si>
  <si>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</si>
  <si>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</si>
  <si>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</si>
  <si>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</si>
  <si>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</si>
  <si>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</si>
  <si>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</si>
  <si>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</si>
  <si>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</si>
  <si>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</si>
  <si>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</si>
  <si>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</si>
  <si>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</si>
  <si>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</si>
  <si>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</si>
  <si>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</si>
  <si>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</si>
  <si>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</si>
  <si>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</si>
  <si>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</si>
  <si>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</si>
  <si>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</si>
  <si>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</si>
  <si>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</si>
  <si>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</si>
  <si>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</si>
  <si>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</si>
  <si>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</si>
  <si>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</si>
  <si>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</si>
  <si>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</si>
  <si>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</si>
  <si>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</si>
  <si>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</si>
  <si>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</si>
  <si>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</si>
  <si>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</si>
  <si>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</si>
  <si>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</si>
  <si>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</si>
  <si>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</si>
  <si>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</si>
  <si>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</si>
  <si>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</si>
  <si>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</si>
  <si>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</si>
  <si>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</si>
  <si>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</si>
  <si>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</si>
  <si>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</si>
  <si>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</si>
  <si>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</si>
  <si>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</si>
  <si>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</si>
  <si>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</si>
  <si>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</si>
  <si>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</si>
  <si>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</si>
  <si>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</si>
  <si>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</si>
  <si>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</si>
  <si>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</si>
  <si>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</si>
  <si>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</si>
  <si>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</si>
  <si>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</si>
  <si>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</si>
  <si>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</si>
  <si>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</si>
  <si>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</si>
  <si>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</si>
  <si>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</si>
  <si>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</si>
  <si>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</si>
  <si>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</si>
  <si>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</si>
  <si>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</si>
  <si>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</si>
  <si>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</si>
  <si>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</si>
  <si>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</si>
  <si>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</si>
  <si>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</si>
  <si>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</si>
  <si>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</si>
  <si>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</si>
  <si>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</si>
  <si>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</si>
  <si>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</si>
  <si>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</si>
  <si>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</si>
  <si>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</si>
  <si>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</si>
  <si>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</si>
  <si>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</si>
  <si>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</si>
  <si>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</si>
  <si>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</si>
  <si>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</si>
  <si>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</si>
  <si>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</si>
  <si>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</si>
  <si>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</si>
  <si>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</si>
  <si>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</si>
  <si>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</si>
  <si>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</si>
  <si>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</si>
  <si>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</si>
  <si>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</si>
  <si>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</si>
  <si>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</si>
  <si>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</si>
  <si>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</si>
  <si>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</si>
  <si>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</si>
  <si>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</si>
  <si>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</si>
  <si>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</si>
  <si>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</si>
  <si>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</si>
  <si>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</si>
  <si>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</si>
  <si>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</si>
  <si>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</si>
  <si>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</si>
  <si>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</si>
  <si>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</si>
  <si>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</si>
  <si>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</si>
  <si>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</si>
  <si>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</si>
  <si>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</si>
  <si>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</si>
  <si>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</si>
  <si>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</si>
  <si>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</si>
  <si>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</si>
  <si>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</si>
  <si>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</si>
  <si>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</si>
  <si>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</si>
  <si>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</si>
  <si>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</si>
  <si>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</si>
  <si>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</si>
  <si>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</si>
  <si>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</si>
  <si>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</si>
  <si>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</si>
  <si>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</si>
  <si>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</si>
  <si>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</si>
  <si>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</si>
  <si>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</si>
  <si>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</si>
  <si>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</si>
  <si>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</si>
  <si>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</si>
  <si>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</si>
  <si>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</si>
  <si>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</si>
  <si>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</si>
  <si>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</si>
  <si>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</si>
  <si>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</si>
  <si>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</si>
  <si>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</si>
  <si>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</si>
  <si>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</si>
  <si>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</si>
  <si>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</si>
  <si>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</si>
  <si>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</si>
  <si>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</si>
  <si>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</si>
  <si>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</si>
  <si>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</si>
  <si>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</si>
  <si>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</si>
  <si>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</si>
  <si>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</si>
  <si>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</si>
  <si>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</si>
  <si>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</si>
  <si>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</si>
  <si>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</si>
  <si>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</si>
  <si>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</si>
  <si>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</si>
  <si>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</si>
  <si>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</si>
  <si>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</si>
  <si>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</si>
  <si>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</si>
  <si>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</si>
  <si>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</si>
  <si>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</si>
  <si>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</si>
  <si>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</si>
  <si>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</si>
  <si>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</si>
  <si>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</si>
  <si>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</si>
  <si>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</si>
  <si>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</si>
  <si>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</si>
  <si>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</si>
  <si>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</si>
  <si>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</si>
  <si>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</si>
  <si>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</si>
  <si>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</si>
  <si>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</si>
  <si>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</si>
  <si>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</si>
  <si>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</si>
  <si>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</si>
  <si>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</si>
  <si>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</si>
  <si>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</si>
  <si>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</si>
  <si>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</si>
  <si>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</si>
  <si>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</si>
  <si>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</si>
  <si>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</si>
  <si>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</si>
  <si>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</si>
  <si>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</si>
  <si>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</si>
  <si>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</si>
  <si>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</si>
  <si>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</si>
  <si>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</si>
  <si>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</si>
  <si>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</si>
  <si>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</si>
  <si>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</si>
  <si>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</si>
  <si>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</si>
  <si>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</si>
  <si>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</si>
  <si>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</si>
  <si>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</si>
  <si>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</si>
  <si>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</si>
  <si>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</si>
  <si>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</si>
  <si>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</si>
  <si>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</si>
  <si>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</si>
  <si>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</si>
  <si>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</si>
  <si>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</si>
  <si>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</si>
  <si>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</si>
  <si>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</si>
  <si>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</si>
  <si>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</si>
  <si>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</si>
  <si>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</si>
  <si>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</si>
  <si>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</si>
  <si>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</si>
  <si>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</si>
  <si>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</si>
  <si>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</si>
  <si>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</si>
  <si>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</si>
  <si>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</si>
  <si>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</si>
  <si>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</si>
  <si>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</si>
  <si>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</si>
  <si>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</si>
  <si>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</si>
  <si>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</si>
  <si>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</si>
  <si>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</si>
  <si>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</si>
  <si>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</si>
  <si>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</si>
  <si>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</si>
  <si>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</si>
  <si>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</si>
  <si>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</si>
  <si>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</si>
  <si>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</si>
  <si>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</si>
  <si>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</si>
  <si>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</si>
  <si>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</si>
  <si>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</si>
  <si>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</si>
  <si>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</si>
  <si>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</si>
  <si>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</si>
  <si>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</si>
  <si>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</si>
  <si>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</si>
  <si>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</si>
  <si>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</si>
  <si>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</si>
  <si>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</si>
  <si>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</si>
  <si>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</si>
  <si>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</si>
  <si>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</si>
  <si>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</si>
  <si>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</si>
  <si>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</si>
  <si>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</si>
  <si>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</si>
  <si>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</si>
  <si>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</si>
  <si>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</si>
  <si>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</si>
  <si>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</si>
  <si>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</si>
  <si>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</si>
  <si>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</si>
  <si>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</si>
  <si>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</si>
  <si>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</si>
  <si>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</si>
  <si>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</si>
  <si>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</si>
  <si>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</si>
  <si>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</si>
  <si>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</si>
  <si>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</si>
  <si>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</si>
  <si>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</si>
  <si>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</si>
  <si>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</si>
  <si>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</si>
  <si>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</si>
  <si>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</si>
  <si>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</si>
  <si>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</si>
  <si>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</si>
  <si>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</si>
  <si>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</si>
  <si>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</si>
  <si>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</si>
  <si>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</si>
  <si>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</si>
  <si>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</si>
  <si>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</si>
  <si>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</si>
  <si>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</si>
  <si>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</si>
  <si>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</si>
  <si>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</si>
  <si>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</si>
  <si>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</si>
  <si>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</si>
  <si>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</si>
  <si>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</si>
  <si>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</si>
  <si>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</si>
  <si>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</si>
  <si>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</si>
  <si>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</si>
  <si>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</si>
  <si>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</si>
  <si>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</si>
  <si>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</si>
  <si>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</si>
  <si>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</si>
  <si>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</si>
  <si>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</si>
  <si>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</si>
  <si>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</si>
  <si>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</si>
  <si>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</si>
  <si>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</si>
  <si>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</si>
  <si>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</si>
  <si>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</si>
  <si>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</si>
  <si>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</si>
  <si>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</si>
  <si>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</si>
  <si>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</si>
  <si>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</si>
  <si>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</si>
  <si>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</si>
  <si>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</si>
  <si>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</si>
  <si>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</si>
  <si>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</si>
  <si>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</si>
  <si>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</si>
  <si>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</si>
  <si>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</si>
  <si>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</si>
  <si>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</si>
  <si>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</si>
  <si>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</si>
  <si>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</si>
  <si>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</si>
  <si>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</si>
  <si>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</si>
  <si>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</si>
  <si>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</si>
  <si>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</si>
  <si>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</si>
  <si>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</si>
  <si>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</si>
  <si>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</si>
  <si>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</si>
  <si>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</si>
  <si>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</si>
  <si>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</si>
  <si>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</si>
  <si>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</si>
  <si>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</si>
  <si>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</si>
  <si>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</si>
  <si>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</si>
  <si>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</si>
  <si>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</si>
  <si>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</si>
  <si>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</si>
  <si>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</si>
  <si>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</si>
  <si>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</si>
  <si>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</si>
  <si>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</si>
  <si>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</si>
  <si>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</si>
  <si>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</si>
  <si>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</si>
  <si>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</si>
  <si>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</si>
  <si>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</si>
  <si>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</si>
  <si>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</si>
  <si>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</si>
  <si>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</si>
  <si>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</si>
  <si>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</si>
  <si>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</si>
  <si>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</si>
  <si>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</si>
  <si>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</si>
  <si>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</si>
  <si>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</si>
  <si>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</si>
  <si>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</si>
  <si>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</si>
  <si>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</si>
  <si>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</si>
  <si>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</si>
  <si>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</si>
  <si>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</si>
  <si>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</si>
  <si>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</si>
  <si>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</si>
  <si>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</si>
  <si>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</si>
  <si>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</si>
  <si>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</si>
  <si>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</si>
  <si>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</si>
  <si>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</si>
  <si>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</si>
  <si>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</si>
  <si>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</si>
  <si>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</si>
  <si>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</si>
  <si>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</si>
  <si>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</si>
  <si>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</si>
  <si>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</si>
  <si>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</si>
  <si>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</si>
  <si>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</si>
  <si>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</si>
  <si>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</si>
  <si>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</si>
  <si>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</si>
  <si>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</si>
  <si>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</si>
  <si>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</si>
  <si>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</si>
  <si>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</si>
  <si>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</si>
  <si>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</si>
  <si>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</si>
  <si>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</si>
  <si>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</si>
  <si>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</si>
  <si>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</si>
  <si>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</si>
  <si>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</si>
  <si>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</si>
  <si>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</si>
  <si>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</si>
  <si>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</si>
  <si>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</si>
  <si>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</si>
  <si>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</si>
  <si>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</si>
  <si>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</si>
  <si>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</si>
  <si>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</si>
  <si>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</si>
  <si>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</si>
  <si>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</si>
  <si>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</si>
  <si>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</si>
  <si>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</si>
  <si>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</si>
  <si>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</si>
  <si>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</si>
  <si>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</si>
  <si>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</si>
  <si>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</si>
  <si>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</si>
  <si>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</si>
  <si>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</si>
  <si>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</si>
  <si>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</si>
  <si>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</si>
  <si>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</si>
  <si>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</si>
  <si>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</si>
  <si>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</si>
  <si>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</si>
  <si>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</si>
  <si>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</si>
  <si>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</si>
  <si>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</si>
  <si>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</si>
  <si>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</si>
  <si>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</si>
  <si>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</si>
  <si>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</si>
  <si>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</si>
  <si>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</si>
  <si>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</si>
  <si>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</si>
  <si>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</si>
  <si>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</si>
  <si>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</si>
  <si>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</si>
  <si>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</si>
  <si>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</si>
  <si>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</si>
  <si>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</si>
  <si>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</si>
  <si>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</si>
  <si>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</si>
  <si>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</si>
  <si>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</si>
  <si>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</si>
  <si>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</si>
  <si>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</si>
  <si>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</si>
  <si>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</si>
  <si>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</si>
  <si>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</si>
  <si>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</si>
  <si>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</si>
  <si>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</si>
  <si>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</si>
  <si>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</si>
  <si>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</si>
  <si>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</si>
  <si>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</si>
  <si>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</si>
  <si>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</si>
  <si>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</si>
  <si>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</si>
  <si>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</si>
  <si>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</si>
  <si>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</si>
  <si>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</si>
  <si>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</si>
  <si>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</si>
  <si>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</si>
  <si>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</si>
  <si>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</si>
  <si>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</si>
  <si>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</si>
  <si>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</si>
  <si>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</si>
  <si>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</si>
  <si>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</si>
  <si>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</si>
  <si>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</si>
  <si>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</si>
  <si>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</si>
  <si>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</si>
  <si>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</si>
  <si>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</si>
  <si>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</si>
  <si>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</si>
  <si>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</si>
  <si>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</si>
  <si>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</si>
  <si>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</si>
  <si>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</si>
  <si>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</si>
  <si>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</si>
  <si>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</si>
  <si>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</si>
  <si>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</si>
  <si>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</si>
  <si>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</si>
  <si>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</si>
  <si>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</si>
  <si>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</si>
  <si>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</si>
  <si>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</si>
  <si>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</si>
  <si>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</si>
  <si>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</si>
  <si>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</si>
  <si>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</si>
  <si>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</si>
  <si>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</si>
  <si>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</si>
  <si>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</si>
  <si>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</si>
  <si>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</si>
  <si>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</si>
  <si>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</si>
  <si>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</si>
  <si>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</si>
  <si>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</si>
  <si>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</si>
  <si>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</si>
  <si>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</si>
  <si>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</si>
  <si>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</si>
  <si>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</si>
  <si>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</si>
  <si>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</si>
  <si>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</si>
  <si>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</si>
  <si>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</si>
  <si>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</si>
  <si>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</si>
  <si>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</si>
  <si>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</si>
  <si>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</si>
  <si>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</si>
  <si>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</si>
  <si>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</si>
  <si>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</si>
  <si>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</si>
  <si>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</si>
  <si>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</si>
  <si>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</si>
  <si>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</si>
  <si>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</si>
  <si>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</si>
  <si>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</si>
  <si>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</si>
  <si>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</si>
  <si>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</si>
  <si>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</si>
  <si>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</si>
  <si>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</si>
  <si>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</si>
  <si>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</si>
  <si>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</si>
  <si>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</si>
  <si>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</si>
  <si>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</si>
  <si>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</si>
  <si>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</si>
  <si>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</si>
  <si>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</si>
  <si>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</si>
  <si>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</si>
  <si>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</si>
  <si>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</si>
  <si>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</si>
  <si>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</si>
  <si>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</si>
  <si>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</si>
  <si>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</si>
  <si>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</si>
  <si>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</si>
  <si>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</si>
  <si>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</si>
  <si>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</si>
  <si>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</si>
  <si>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</si>
  <si>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</si>
  <si>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</si>
  <si>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</si>
  <si>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</si>
  <si>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</si>
  <si>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</si>
  <si>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</si>
  <si>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</si>
  <si>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</si>
  <si>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</si>
  <si>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</si>
  <si>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</si>
  <si>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</si>
  <si>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</si>
  <si>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</si>
  <si>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</si>
  <si>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</si>
  <si>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</si>
  <si>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</si>
  <si>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</si>
  <si>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</si>
  <si>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</si>
  <si>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</si>
  <si>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</si>
  <si>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</si>
  <si>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</si>
  <si>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</si>
  <si>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</si>
  <si>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</si>
  <si>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</si>
  <si>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</si>
  <si>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</si>
  <si>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</si>
  <si>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</si>
  <si>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</si>
  <si>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</si>
  <si>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</si>
  <si>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</si>
  <si>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</si>
  <si>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</si>
  <si>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</si>
  <si>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</si>
  <si>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</si>
  <si>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</si>
  <si>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</si>
  <si>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</si>
  <si>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</si>
  <si>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</si>
  <si>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</si>
  <si>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</si>
  <si>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</si>
  <si>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</si>
  <si>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</si>
  <si>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</si>
  <si>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</si>
  <si>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</si>
  <si>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</si>
  <si>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</si>
  <si>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</si>
  <si>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</si>
  <si>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</si>
  <si>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</si>
  <si>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</si>
  <si>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</si>
  <si>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</si>
  <si>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</si>
  <si>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</si>
  <si>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</si>
  <si>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</si>
  <si>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</si>
  <si>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</si>
  <si>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</si>
  <si>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</si>
  <si>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</si>
  <si>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</si>
  <si>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</si>
  <si>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</si>
  <si>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</si>
  <si>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</si>
  <si>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</si>
  <si>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</si>
  <si>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</si>
  <si>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</si>
  <si>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</si>
  <si>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</si>
  <si>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</si>
  <si>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</si>
  <si>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</si>
  <si>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</si>
  <si>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</si>
  <si>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</si>
  <si>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</si>
  <si>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</si>
  <si>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</si>
  <si>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</si>
  <si>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</si>
  <si>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</si>
  <si>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</si>
  <si>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</si>
  <si>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</si>
  <si>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</si>
  <si>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</si>
  <si>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</si>
  <si>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</si>
  <si>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</si>
  <si>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</si>
  <si>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</si>
  <si>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</si>
  <si>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</si>
  <si>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</si>
  <si>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</si>
  <si>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</si>
  <si>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</si>
  <si>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</si>
  <si>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</si>
  <si>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</si>
  <si>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</si>
  <si>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</si>
  <si>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</si>
  <si>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</si>
  <si>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</si>
  <si>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</si>
  <si>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</si>
  <si>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</si>
  <si>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</si>
  <si>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</si>
  <si>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</si>
  <si>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</si>
  <si>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</si>
  <si>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</si>
  <si>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</si>
  <si>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</si>
  <si>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</si>
  <si>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</si>
  <si>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</si>
  <si>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</si>
  <si>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</si>
  <si>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</si>
  <si>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</si>
  <si>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</si>
  <si>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</si>
  <si>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</si>
  <si>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</si>
  <si>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</si>
  <si>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</si>
  <si>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</si>
  <si>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</si>
  <si>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</si>
  <si>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</si>
  <si>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</si>
  <si>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</si>
  <si>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</si>
  <si>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</si>
  <si>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</si>
  <si>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</si>
  <si>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</si>
  <si>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</si>
  <si>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</si>
  <si>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</si>
  <si>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</si>
  <si>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</si>
  <si>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</si>
  <si>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</si>
  <si>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</si>
  <si>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</si>
  <si>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</si>
  <si>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</si>
  <si>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</si>
  <si>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</si>
  <si>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</si>
  <si>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</si>
  <si>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</si>
  <si>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</si>
  <si>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</si>
  <si>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</si>
  <si>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</si>
  <si>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</si>
  <si>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</si>
  <si>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</si>
  <si>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</si>
  <si>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</si>
  <si>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</si>
  <si>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</si>
  <si>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</si>
  <si>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</si>
  <si>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</si>
  <si>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</si>
  <si>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</si>
  <si>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</si>
  <si>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</si>
  <si>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</si>
  <si>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</si>
  <si>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</si>
  <si>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</si>
  <si>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</si>
  <si>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</si>
  <si>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</si>
  <si>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</si>
  <si>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</si>
  <si>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</si>
  <si>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</si>
  <si>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</si>
  <si>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</si>
  <si>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</si>
  <si>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</si>
  <si>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</si>
  <si>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</si>
  <si>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</si>
  <si>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</si>
  <si>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</si>
  <si>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</si>
  <si>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</si>
  <si>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</si>
  <si>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</si>
  <si>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</si>
  <si>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</si>
  <si>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</si>
  <si>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</si>
  <si>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</si>
  <si>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</si>
  <si>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</si>
  <si>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</si>
  <si>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</si>
  <si>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</si>
  <si>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</si>
  <si>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</si>
  <si>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</si>
  <si>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</si>
  <si>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</si>
  <si>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</si>
  <si>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</si>
  <si>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</si>
  <si>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</si>
  <si>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</si>
  <si>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</si>
  <si>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</si>
  <si>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</si>
  <si>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</si>
  <si>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</si>
  <si>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</si>
  <si>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</si>
  <si>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</si>
  <si>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</si>
  <si>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</si>
  <si>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</si>
  <si>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</si>
  <si>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</si>
  <si>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</si>
  <si>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</si>
  <si>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</si>
  <si>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</si>
  <si>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</si>
  <si>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</si>
  <si>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</si>
  <si>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</si>
  <si>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</si>
  <si>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</si>
  <si>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</si>
  <si>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</si>
  <si>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</si>
  <si>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</si>
  <si>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</si>
  <si>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</si>
  <si>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</si>
  <si>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</si>
  <si>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</si>
  <si>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</si>
  <si>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</si>
  <si>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</si>
  <si>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</si>
  <si>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</si>
  <si>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</si>
  <si>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</si>
  <si>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</si>
  <si>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</si>
  <si>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</si>
  <si>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</si>
  <si>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</si>
  <si>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</si>
  <si>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</si>
  <si>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</si>
  <si>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</si>
  <si>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</si>
  <si>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</si>
  <si>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</si>
  <si>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</si>
  <si>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</si>
  <si>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</si>
  <si>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</si>
  <si>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</si>
  <si>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</si>
  <si>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</si>
  <si>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</si>
  <si>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</si>
  <si>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</si>
  <si>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</si>
  <si>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</si>
  <si>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</si>
  <si>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</si>
  <si>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</si>
  <si>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</si>
  <si>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</si>
  <si>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</si>
  <si>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</si>
  <si>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</si>
  <si>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</si>
  <si>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</si>
  <si>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</si>
  <si>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</si>
  <si>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</si>
  <si>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</si>
  <si>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</si>
  <si>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</si>
  <si>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</si>
  <si>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</si>
  <si>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</si>
  <si>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</si>
  <si>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</si>
  <si>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</si>
  <si>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</si>
  <si>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</si>
  <si>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</si>
  <si>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</si>
  <si>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</si>
  <si>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</si>
  <si>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</si>
  <si>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</si>
  <si>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</si>
  <si>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</si>
  <si>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</si>
  <si>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</si>
  <si>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</si>
  <si>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</si>
  <si>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</si>
  <si>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</si>
  <si>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</si>
  <si>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</si>
  <si>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</si>
  <si>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</si>
  <si>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</si>
  <si>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</si>
  <si>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</si>
  <si>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</si>
  <si>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</si>
  <si>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</si>
  <si>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</si>
  <si>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</si>
  <si>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</si>
  <si>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</si>
  <si>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</si>
  <si>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</si>
  <si>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</si>
  <si>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</si>
  <si>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</si>
  <si>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</si>
  <si>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</si>
  <si>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</si>
  <si>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</si>
  <si>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</si>
  <si>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</si>
  <si>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</si>
  <si>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</si>
  <si>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</si>
  <si>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</si>
  <si>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</si>
  <si>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</si>
  <si>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</si>
  <si>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</si>
  <si>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</si>
  <si>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</si>
  <si>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</si>
  <si>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</si>
  <si>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</si>
  <si>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</si>
  <si>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</si>
  <si>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</si>
  <si>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</si>
  <si>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</si>
  <si>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</si>
  <si>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</si>
  <si>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</si>
  <si>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</si>
  <si>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</si>
  <si>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</si>
  <si>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</si>
  <si>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</si>
  <si>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</si>
  <si>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</si>
  <si>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</si>
  <si>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</si>
  <si>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</si>
  <si>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</si>
  <si>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</si>
  <si>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</si>
  <si>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</si>
  <si>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</si>
  <si>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</si>
  <si>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</si>
  <si>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</si>
  <si>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</si>
  <si>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</si>
  <si>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</si>
  <si>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</si>
  <si>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</si>
  <si>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</si>
  <si>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</si>
  <si>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</si>
  <si>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</si>
  <si>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</si>
  <si>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</si>
  <si>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</si>
  <si>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</si>
  <si>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</si>
  <si>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</si>
  <si>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</si>
  <si>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</si>
  <si>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</si>
  <si>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</si>
  <si>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</si>
  <si>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</si>
  <si>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</si>
  <si>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</si>
  <si>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</si>
  <si>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</si>
  <si>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</si>
  <si>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</si>
  <si>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</si>
  <si>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</si>
  <si>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</si>
  <si>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</si>
  <si>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</si>
  <si>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</si>
  <si>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</si>
  <si>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</si>
  <si>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</si>
  <si>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</si>
  <si>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</si>
  <si>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</si>
  <si>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</si>
  <si>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</si>
  <si>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</si>
  <si>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</si>
  <si>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</si>
  <si>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</si>
  <si>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</si>
  <si>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</si>
  <si>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</si>
  <si>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</si>
  <si>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</si>
  <si>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</si>
  <si>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</si>
  <si>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</si>
  <si>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</si>
  <si>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</si>
  <si>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</si>
  <si>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</si>
  <si>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</si>
  <si>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</si>
  <si>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</si>
  <si>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</si>
  <si>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</si>
  <si>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</si>
  <si>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</si>
  <si>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</si>
  <si>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</si>
  <si>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</si>
  <si>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</si>
  <si>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</si>
  <si>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</si>
  <si>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</si>
  <si>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</si>
  <si>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</si>
  <si>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</si>
  <si>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</si>
  <si>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</si>
  <si>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</si>
  <si>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</si>
  <si>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</si>
  <si>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</si>
  <si>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</si>
  <si>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</si>
  <si>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</si>
  <si>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</si>
  <si>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</si>
  <si>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</si>
  <si>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</si>
  <si>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</si>
  <si>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</si>
  <si>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</si>
  <si>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</si>
  <si>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</si>
  <si>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</si>
  <si>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</si>
  <si>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</si>
  <si>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</si>
  <si>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</si>
  <si>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</si>
  <si>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</si>
  <si>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</si>
  <si>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</si>
  <si>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</si>
  <si>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</si>
  <si>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</si>
  <si>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</si>
  <si>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</si>
  <si>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</si>
  <si>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</si>
  <si>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</si>
  <si>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</si>
  <si>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</si>
  <si>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</si>
  <si>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</si>
  <si>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</si>
  <si>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</si>
  <si>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</si>
  <si>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</si>
  <si>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</si>
  <si>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</si>
  <si>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</si>
  <si>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</si>
  <si>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</si>
  <si>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</si>
  <si>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</si>
  <si>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</si>
  <si>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</si>
  <si>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</si>
  <si>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</si>
  <si>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</si>
  <si>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</si>
  <si>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</si>
  <si>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</si>
  <si>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</si>
  <si>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</si>
  <si>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</si>
  <si>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</si>
  <si>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</si>
  <si>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</si>
  <si>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</si>
  <si>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</si>
  <si>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</si>
  <si>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</si>
  <si>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</si>
  <si>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</si>
  <si>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</si>
  <si>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</si>
  <si>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</si>
  <si>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</si>
  <si>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</si>
  <si>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</si>
  <si>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</si>
  <si>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</si>
  <si>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</si>
  <si>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</si>
  <si>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</si>
  <si>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</si>
  <si>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</si>
  <si>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</si>
  <si>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</si>
  <si>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</si>
  <si>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</si>
  <si>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</si>
  <si>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</si>
  <si>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</si>
  <si>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</si>
  <si>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</si>
  <si>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</si>
  <si>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</si>
  <si>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</si>
  <si>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</si>
  <si>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</si>
  <si>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</si>
  <si>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</si>
  <si>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</si>
  <si>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</si>
  <si>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</si>
  <si>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</si>
  <si>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</si>
  <si>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</si>
  <si>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</si>
  <si>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</si>
  <si>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</si>
  <si>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</si>
  <si>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</si>
  <si>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</si>
  <si>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</si>
  <si>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</si>
  <si>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</si>
  <si>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</si>
  <si>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</si>
  <si>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</si>
  <si>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</si>
  <si>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</si>
  <si>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</si>
  <si>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</si>
  <si>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</si>
  <si>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</si>
  <si>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</si>
  <si>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</si>
  <si>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</si>
  <si>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</si>
  <si>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</si>
  <si>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</si>
  <si>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</si>
  <si>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</si>
  <si>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</si>
  <si>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</si>
  <si>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</si>
  <si>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</si>
  <si>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</si>
  <si>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</si>
  <si>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</si>
  <si>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</si>
  <si>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</si>
  <si>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</si>
  <si>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</si>
  <si>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</si>
  <si>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</si>
  <si>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</si>
  <si>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</si>
  <si>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</si>
  <si>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</si>
  <si>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</si>
  <si>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</si>
  <si>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</si>
  <si>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</si>
  <si>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</si>
  <si>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</si>
  <si>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</si>
  <si>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</si>
  <si>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</si>
  <si>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</si>
  <si>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</si>
  <si>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</si>
  <si>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</si>
  <si>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</si>
  <si>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</si>
  <si>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</si>
  <si>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</si>
  <si>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</si>
  <si>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</si>
  <si>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</si>
  <si>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</si>
  <si>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</si>
  <si>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</si>
  <si>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</si>
  <si>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</si>
  <si>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</si>
  <si>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</si>
  <si>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</si>
  <si>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</si>
  <si>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</si>
  <si>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</si>
  <si>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</si>
  <si>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</si>
  <si>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</si>
  <si>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</si>
  <si>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</si>
  <si>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</si>
  <si>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</si>
  <si>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</si>
  <si>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</si>
  <si>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</si>
  <si>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</si>
  <si>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</si>
  <si>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</si>
  <si>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</si>
  <si>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</si>
  <si>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</si>
  <si>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</si>
  <si>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</si>
  <si>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</si>
  <si>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</si>
  <si>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</si>
  <si>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</si>
  <si>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</si>
  <si>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</si>
  <si>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</si>
  <si>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</si>
  <si>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</si>
  <si>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</si>
  <si>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</si>
  <si>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</si>
  <si>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</si>
  <si>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</si>
  <si>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</si>
  <si>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</si>
  <si>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</si>
  <si>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</si>
  <si>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</si>
  <si>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</si>
  <si>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</si>
  <si>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</si>
  <si>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</si>
  <si>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</si>
  <si>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</si>
  <si>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</si>
  <si>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</si>
  <si>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</si>
  <si>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</si>
  <si>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</si>
  <si>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</si>
  <si>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</si>
  <si>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</si>
  <si>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</si>
  <si>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</si>
  <si>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</si>
  <si>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</si>
  <si>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</si>
  <si>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</si>
  <si>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</si>
  <si>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</si>
  <si>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</si>
  <si>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</si>
  <si>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</si>
  <si>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</si>
  <si>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</si>
  <si>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</si>
  <si>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</si>
  <si>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</si>
  <si>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</si>
  <si>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</si>
  <si>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</si>
  <si>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</si>
  <si>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</si>
  <si>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</si>
  <si>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</si>
  <si>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</si>
  <si>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</si>
  <si>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</si>
  <si>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</si>
  <si>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</si>
  <si>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</si>
  <si>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</si>
  <si>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</si>
  <si>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</si>
  <si>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</si>
  <si>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</si>
  <si>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</si>
  <si>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</si>
  <si>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</si>
  <si>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</si>
  <si>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</si>
  <si>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</si>
  <si>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</si>
  <si>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</si>
  <si>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</si>
  <si>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</si>
  <si>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</si>
  <si>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</si>
  <si>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</si>
  <si>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</si>
  <si>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</si>
  <si>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</si>
  <si>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</si>
  <si>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</si>
  <si>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</si>
  <si>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</si>
  <si>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</si>
  <si>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</si>
  <si>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</si>
  <si>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</si>
  <si>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</si>
  <si>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</si>
  <si>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</si>
  <si>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</si>
  <si>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</si>
  <si>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</si>
  <si>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</si>
  <si>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</si>
  <si>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</si>
  <si>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</si>
  <si>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</si>
  <si>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</si>
  <si>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</si>
  <si>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</si>
  <si>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</si>
  <si>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</si>
  <si>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</si>
  <si>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</si>
  <si>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</si>
  <si>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</si>
  <si>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</si>
  <si>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</si>
  <si>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</si>
  <si>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</si>
  <si>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</si>
  <si>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</si>
  <si>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</si>
  <si>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</si>
  <si>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</si>
  <si>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</si>
  <si>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</si>
  <si>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</si>
  <si>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</si>
  <si>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</si>
  <si>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</si>
  <si>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</si>
  <si>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</si>
  <si>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</si>
  <si>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</si>
  <si>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</si>
  <si>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</si>
  <si>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</si>
  <si>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</si>
  <si>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</si>
  <si>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</si>
  <si>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</si>
  <si>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</si>
  <si>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</si>
  <si>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</si>
  <si>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</si>
  <si>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</si>
  <si>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</si>
  <si>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</si>
  <si>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</si>
  <si>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</si>
  <si>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</si>
  <si>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</si>
  <si>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</si>
  <si>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</si>
  <si>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</si>
  <si>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</si>
  <si>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</si>
  <si>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</si>
  <si>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</si>
  <si>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</si>
  <si>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</si>
  <si>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</si>
  <si>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</si>
  <si>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</si>
  <si>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</si>
  <si>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</si>
  <si>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</si>
  <si>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</si>
  <si>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</si>
  <si>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</si>
  <si>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</si>
  <si>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</si>
  <si>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</si>
  <si>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</si>
  <si>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</si>
  <si>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</si>
  <si>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</si>
  <si>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</si>
  <si>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</si>
  <si>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</si>
  <si>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</si>
  <si>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</si>
  <si>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</si>
  <si>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</si>
  <si>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</si>
  <si>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</si>
  <si>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</si>
  <si>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</si>
  <si>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</si>
  <si>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</si>
  <si>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</si>
  <si>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</si>
  <si>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</si>
  <si>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</si>
  <si>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</si>
  <si>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</si>
  <si>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</si>
  <si>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</si>
  <si>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</si>
  <si>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</si>
  <si>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</si>
  <si>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</si>
  <si>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</si>
  <si>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</si>
  <si>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</si>
  <si>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</si>
  <si>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</si>
  <si>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</si>
  <si>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</si>
  <si>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</si>
  <si>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</si>
  <si>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</si>
  <si>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</si>
  <si>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</si>
  <si>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</si>
  <si>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</si>
  <si>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</si>
  <si>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</si>
  <si>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</si>
  <si>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</si>
  <si>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</si>
  <si>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</si>
  <si>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</si>
  <si>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</si>
  <si>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</si>
  <si>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</si>
  <si>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</si>
  <si>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</si>
  <si>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</si>
  <si>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</si>
  <si>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</si>
  <si>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</si>
  <si>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</si>
  <si>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</si>
  <si>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</si>
  <si>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</si>
  <si>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</si>
  <si>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</si>
  <si>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</si>
  <si>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</si>
  <si>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</si>
  <si>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</si>
  <si>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</si>
  <si>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</si>
  <si>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</si>
  <si>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</si>
  <si>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</si>
  <si>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</si>
  <si>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</si>
  <si>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</si>
  <si>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</si>
  <si>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</si>
  <si>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</si>
  <si>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</si>
  <si>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</si>
  <si>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</si>
  <si>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</si>
  <si>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</si>
  <si>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</si>
  <si>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</si>
  <si>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</si>
  <si>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</si>
  <si>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</si>
  <si>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</si>
  <si>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</si>
  <si>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</si>
  <si>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</si>
  <si>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</si>
  <si>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</si>
  <si>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</si>
  <si>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</si>
  <si>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</si>
  <si>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</si>
  <si>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</si>
  <si>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</si>
  <si>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</si>
  <si>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</si>
  <si>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</si>
  <si>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</si>
  <si>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</si>
  <si>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</si>
  <si>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</si>
  <si>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</si>
  <si>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</si>
  <si>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</si>
  <si>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</si>
  <si>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</si>
  <si>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</si>
  <si>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</si>
  <si>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</si>
  <si>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</si>
  <si>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</si>
  <si>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</si>
  <si>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</si>
  <si>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</si>
  <si>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</si>
  <si>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</si>
  <si>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</si>
  <si>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</si>
  <si>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</si>
  <si>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</si>
  <si>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</si>
  <si>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</si>
  <si>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</si>
  <si>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</si>
  <si>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</si>
  <si>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</si>
  <si>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</si>
  <si>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</si>
  <si>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</si>
  <si>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</si>
  <si>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</si>
  <si>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</si>
  <si>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</si>
  <si>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</si>
  <si>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</si>
  <si>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</si>
  <si>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</si>
  <si>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</si>
  <si>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</si>
  <si>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</si>
  <si>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</si>
  <si>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</si>
  <si>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</si>
  <si>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</si>
  <si>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</si>
  <si>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</si>
  <si>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</si>
  <si>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</si>
  <si>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</si>
  <si>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</si>
  <si>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</si>
  <si>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</si>
  <si>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</si>
  <si>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</si>
  <si>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</si>
  <si>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</si>
  <si>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</si>
  <si>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</si>
  <si>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</si>
  <si>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</si>
  <si>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</si>
  <si>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</si>
  <si>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</si>
  <si>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</si>
  <si>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</si>
  <si>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</si>
  <si>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</si>
  <si>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</si>
  <si>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</si>
  <si>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</si>
  <si>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</si>
  <si>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</si>
  <si>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</si>
  <si>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</si>
  <si>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</si>
  <si>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</si>
  <si>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</si>
  <si>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</si>
  <si>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</si>
  <si>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</si>
  <si>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</si>
  <si>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</si>
  <si>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</si>
  <si>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</si>
  <si>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</si>
  <si>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</si>
  <si>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</si>
  <si>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</si>
  <si>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</si>
  <si>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</si>
  <si>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</si>
  <si>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</si>
  <si>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</si>
  <si>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</si>
  <si>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</si>
  <si>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</si>
  <si>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</si>
  <si>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</si>
  <si>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</si>
  <si>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</si>
  <si>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</si>
  <si>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</si>
  <si>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</si>
  <si>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</si>
  <si>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</si>
  <si>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</si>
  <si>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</si>
  <si>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</si>
  <si>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</si>
  <si>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</si>
  <si>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</si>
  <si>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</si>
  <si>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</si>
  <si>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</si>
  <si>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</si>
  <si>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</si>
  <si>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</si>
  <si>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</si>
  <si>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</si>
  <si>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</si>
  <si>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</si>
  <si>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</si>
  <si>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</si>
  <si>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</si>
  <si>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</si>
  <si>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</si>
  <si>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</si>
  <si>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</si>
  <si>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</si>
  <si>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</si>
  <si>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</si>
  <si>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</si>
  <si>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</si>
  <si>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</si>
  <si>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</si>
  <si>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</si>
  <si>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</si>
  <si>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</si>
  <si>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</si>
  <si>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</si>
  <si>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</si>
  <si>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</si>
  <si>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</si>
  <si>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</si>
  <si>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</si>
  <si>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</si>
  <si>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</si>
  <si>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</si>
  <si>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</si>
  <si>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</si>
  <si>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</si>
  <si>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</si>
  <si>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</si>
  <si>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</si>
  <si>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</si>
  <si>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</si>
  <si>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</si>
  <si>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</si>
  <si>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</si>
  <si>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</si>
  <si>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</si>
  <si>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</si>
  <si>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</si>
  <si>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</si>
  <si>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</si>
  <si>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</si>
  <si>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</si>
  <si>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</si>
  <si>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</si>
  <si>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</si>
  <si>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</si>
  <si>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</si>
  <si>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</si>
  <si>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</si>
  <si>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</si>
  <si>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</si>
  <si>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</si>
  <si>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</si>
  <si>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</si>
  <si>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</si>
  <si>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</si>
  <si>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</si>
  <si>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</si>
  <si>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</si>
  <si>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</si>
  <si>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</si>
  <si>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</si>
  <si>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</si>
  <si>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</si>
  <si>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</si>
  <si>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</si>
  <si>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</si>
  <si>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</si>
  <si>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</si>
  <si>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</si>
  <si>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</si>
  <si>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</si>
  <si>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</si>
  <si>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</si>
  <si>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</si>
  <si>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</si>
  <si>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</si>
  <si>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</si>
  <si>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</si>
  <si>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</si>
  <si>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</si>
  <si>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</si>
  <si>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</si>
  <si>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</si>
  <si>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</si>
  <si>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</si>
  <si>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</si>
  <si>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</si>
  <si>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</si>
  <si>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</si>
  <si>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</si>
  <si>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</si>
  <si>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</si>
  <si>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</si>
  <si>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</si>
  <si>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</si>
  <si>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</si>
  <si>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</si>
  <si>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</si>
  <si>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</si>
  <si>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</si>
  <si>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</si>
  <si>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</si>
  <si>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</si>
  <si>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</si>
  <si>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</si>
  <si>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</si>
  <si>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</si>
  <si>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</si>
  <si>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</si>
  <si>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</si>
  <si>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</si>
  <si>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</si>
  <si>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</si>
  <si>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</si>
  <si>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</si>
  <si>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</si>
  <si>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</si>
  <si>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</si>
  <si>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</si>
  <si>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</si>
  <si>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</si>
  <si>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</si>
  <si>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</si>
  <si>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</si>
  <si>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</si>
  <si>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</si>
  <si>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</si>
  <si>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</si>
  <si>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</si>
  <si>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</si>
  <si>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</si>
  <si>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</si>
  <si>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</si>
  <si>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</si>
  <si>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</si>
  <si>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</si>
  <si>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</si>
  <si>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</si>
  <si>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</si>
  <si>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</si>
  <si>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</si>
  <si>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</si>
  <si>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</si>
  <si>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</si>
  <si>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</si>
  <si>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</si>
  <si>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</si>
  <si>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</si>
  <si>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</si>
  <si>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</si>
  <si>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</si>
  <si>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</si>
  <si>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</si>
  <si>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</si>
  <si>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</si>
  <si>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</si>
  <si>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</si>
  <si>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</si>
  <si>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</si>
  <si>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</si>
  <si>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</si>
  <si>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</si>
  <si>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</si>
  <si>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</si>
  <si>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</si>
  <si>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</si>
  <si>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</si>
  <si>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</si>
  <si>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</si>
  <si>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</si>
  <si>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</si>
  <si>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</si>
  <si>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</si>
  <si>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</si>
  <si>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</si>
  <si>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</si>
  <si>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</si>
  <si>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</si>
  <si>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</si>
  <si>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</si>
  <si>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</si>
  <si>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</si>
  <si>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</si>
  <si>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</si>
  <si>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</si>
  <si>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</si>
  <si>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</si>
  <si>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</si>
  <si>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</si>
  <si>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</si>
  <si>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</si>
  <si>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</si>
  <si>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</si>
  <si>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</si>
  <si>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</si>
  <si>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</si>
  <si>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</si>
  <si>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</si>
  <si>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</si>
  <si>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</si>
  <si>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</si>
  <si>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</si>
  <si>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</si>
  <si>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</si>
  <si>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</si>
  <si>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</si>
  <si>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</si>
  <si>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</si>
  <si>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</si>
  <si>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</si>
  <si>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</si>
  <si>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</si>
  <si>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</si>
  <si>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</si>
  <si>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</si>
  <si>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</si>
  <si>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</si>
  <si>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</si>
  <si>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</si>
  <si>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</si>
  <si>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</si>
  <si>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</si>
  <si>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</si>
  <si>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</si>
  <si>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</si>
  <si>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</si>
  <si>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</si>
  <si>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</si>
  <si>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</si>
  <si>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</si>
  <si>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</si>
  <si>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</si>
  <si>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</si>
  <si>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</si>
  <si>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</si>
  <si>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</si>
  <si>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</si>
  <si>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</si>
  <si>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</si>
  <si>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</si>
  <si>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</si>
  <si>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</si>
  <si>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</si>
  <si>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</si>
  <si>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</si>
  <si>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</si>
  <si>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</si>
  <si>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</si>
  <si>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</si>
  <si>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</si>
  <si>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</si>
  <si>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</si>
  <si>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</si>
  <si>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</si>
  <si>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</si>
  <si>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</si>
  <si>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</si>
  <si>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</si>
  <si>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</si>
  <si>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</si>
  <si>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</si>
  <si>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</si>
  <si>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</si>
  <si>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</si>
  <si>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</si>
  <si>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</si>
  <si>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</si>
  <si>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</si>
  <si>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</si>
  <si>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</si>
  <si>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</si>
  <si>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</si>
  <si>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</si>
  <si>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</si>
  <si>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</si>
  <si>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</si>
  <si>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</si>
  <si>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</si>
  <si>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</si>
  <si>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</si>
  <si>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</si>
  <si>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 &amp; ETA 30 min</t>
  </si>
  <si>
    <t>PCM-20251004-00000233</t>
  </si>
  <si>
    <t>access issue as Site located inside Saudi entertainment Academy and no security available and all doors closed</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</si>
  <si>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</si>
  <si>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</si>
  <si>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</si>
  <si>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</si>
  <si>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</si>
  <si>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</si>
  <si>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</si>
  <si>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</si>
  <si>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30 min</t>
  </si>
  <si>
    <t xml:space="preserve"> PCM-20251004-00000333 </t>
  </si>
  <si>
    <t>jed0170</t>
  </si>
  <si>
    <t>60 min</t>
  </si>
  <si>
    <t>PCM-20251004-00000355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</si>
  <si>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</si>
  <si>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</si>
  <si>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</si>
  <si>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</si>
  <si>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</si>
  <si>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</si>
  <si>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60 min </t>
  </si>
  <si>
    <t>PCM-20251004-00000289</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</si>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</sst>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8" totalsRowShown="0" headerRowDxfId="157" dataDxfId="156" headerRowBorderDxfId="154" tableBorderDxfId="155" totalsRowBorderDxfId="153">
  <autoFilter ref="A1:CJ3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271.3243820601856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0.25080590277502779</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45934.272808217589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45934.272808217589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45934.272808217589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45934.272808217589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45934.272808217589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45934.272808217589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45934.272808217589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45934.272808217589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45934.272808217589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45934.272808217589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45934.272808217589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45934.272808217589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45934.272808217589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45934.272808217589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45934.272808217589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45934.272808217589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45934.272808217589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45934.272808217589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45934.272808217589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45934.272808217589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45934.272808217589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45934.272808217589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45934.272808217589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45934.272808217589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45934.272808217589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45934.272808217589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45934.272808217589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45934.272808217589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45934.272808217589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45934.272808217589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45934.272808217589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45934.272808217589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45934.272808217589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45934.272808217589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45934.272808217589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45934.272808217589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45934.272808217589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45934.272808217589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45934.272808217589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45934.272808217589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45934.272808217589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45934.272808217589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45934.272808217589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45934.272808217589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45934.272808217589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45934.272808217589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45934.272808217589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45934.272808217589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45934.272808217589</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242.62102557870094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127.54572465278034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109.27297002315026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0.43512280092545552</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9.2240856480202638E-2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45934.272807986112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45934.272807986112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45934.272807986112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45934.272807986112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45934.272807986112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45934.272807986112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45934.272807986112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45934.272807986112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45934.272807986112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45934.272807986112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45934.272807986112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45934.272807986112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45934.272807986112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45934.272807986112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45934.272807986112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45934.272807986112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45934.272807986112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45934.272807986112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45934.272807986112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45934.272807986112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45934.272807986112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45934.272807986112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45934.272807986112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45934.272807986112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45934.272807986112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45934.272807986112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45934.272807986112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45934.272807986112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45934.272807986112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45934.272807986112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45934.272807986112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45934.272807986112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45934.272807986112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45934.272807986112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45934.272807986112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45934.272807986112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45934.272807986112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45934.272807986112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45934.272807986112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45934.272807986112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45934.272807986112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45934.272807986112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45934.272807986112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45934.272807986112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45934.272807986112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45934.272807986112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45934.272807986112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45934.272807986112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45934.272807986112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45934.272807986112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45934.272807986112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45934.272807986112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45934.272807986112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45934.272807986112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45934.272807986112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45934.272807986112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45934.272807986112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45934.272807986112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45934.272807986112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45934.272807986112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45934.272807986112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45934.272807986112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45934.272807986112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45934.272807986112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45934.272807986112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45934.272807986112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45934.272807986112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45934.272807986112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45934.272807986112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45934.272807986112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45934.272807986112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45934.272807986112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45934.272807986112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45934.272807986112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45934.272807986112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45934.272807986112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45934.272807986112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45934.272807986112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45934.272807986112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45934.272807986112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45934.272807986112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45934.272807986112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45934.272807986112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45934.272807986112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45934.272807986112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45934.272807986112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45934.272807986112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45934.272807986112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45934.272807986112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45934.272807986112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45934.272807986112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45934.272807986112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45934.272807986112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45934.272807986112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45934.272807986112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45934.272807986112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45934.272807986112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45934.272807986112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45934.272807986112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45934.272807986112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45934.272807986112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45934.272807986112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45934.272807986112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45934.272807986112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45934.272807986112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45934.272807986112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45934.272807986112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45934.272807986112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45934.272807986112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45934.272807986112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45934.272807986112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45934.272807986112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45934.272807986112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45934.272807986112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45934.272807986112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45934.272807986112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45934.272807986112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45934.272807986112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45934.272807986112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45934.272807986112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45934.272807986112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45934.272807986112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45934.272807986112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45934.272807986112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45934.272807986112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45934.272807986112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45934.272807986112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45934.272807986112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45934.272807986112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45934.272807986112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45934.272807986112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45934.272807986112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45934.272807986112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45934.272807986112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45934.272807986112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45934.272807986112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45934.272807986112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45934.272807986112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45934.272807986112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45934.272807986112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45934.272807986112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45934.272807986112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45934.272807986112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45934.272807986112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45934.272807986112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45934.272807986112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45934.272807986112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45934.272807986112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45934.272807986112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45934.272807986112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45934.272807986112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45934.272807986112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45934.272807986112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45934.272807986112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45934.272807986112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45934.272807986112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45934.272807986112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45934.272807986112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45934.272807986112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45934.272807986112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45934.272807986112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45934.272807986112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45934.272807986112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45934.272807986112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45934.272807986112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45934.272807986112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45934.272807986112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45934.272807986112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45934.272807986112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45934.272807986112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45934.272807986112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45934.272807986112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45934.272807986112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45934.272807986112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45934.272807986112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45934.272807986112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45934.272807986112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45934.272807986112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45934.272807986112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45934.272807986112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45934.272807986112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45934.272807986112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45934.272807986112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45934.272807986112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45934.272807986112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45934.272807986112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45934.272807986112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45934.272807986112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45934.272807986112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45934.272807986112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45934.272807986112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45934.272807986112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45934.272807986112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45934.272807986112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45934.272807986112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45934.272807986112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45934.272807986112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45934.272807986112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45934.272807986112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45934.272807986112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45934.272807986112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45934.272807986112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45934.272807986112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45934.272807986112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45934.272807986112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45934.272807986112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45934.272807986112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45934.272807986112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45934.272807986112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45934.272807986112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45934.272807986112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45934.272807986112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45934.272807986112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45934.272807986112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45934.272807986112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45934.272807986112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45934.272807986112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45934.272807986112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45934.272807986112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45934.272807986112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45934.272807986112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45934.272807986112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45934.272807986112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45934.272807986112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45934.272807986112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45934.272807986112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45934.272807986112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45934.272807986112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45934.272807986112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45934.272807986112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45934.272807986112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45934.272807986112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45934.272807986112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45934.272807986112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45934.272807986112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45934.272807986112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45934.272807986112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45934.272807986112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45934.272807986112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45934.272807986112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45934.272807986112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45934.272807986112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45934.272807986112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45934.272807986112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45934.272807986112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45934.272807986112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45934.272807986112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45934.272807986112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45934.272807986112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45934.272807986112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45934.272807986112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45934.272807986112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45934.272807986112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45934.272807986112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45934.272807986112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45934.272807986112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45934.272807986112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45934.272807986112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45934.272807986112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45934.272807986112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45934.272807986112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45934.272807986112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45934.272807986112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45934.272807986112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45934.272807986112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45934.272807986112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45934.272807986112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45934.272807986112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45934.272807986112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45934.272807986112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45934.272807986112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45934.272807986112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45934.272807986112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45934.272807986112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45934.272807986112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45934.272807986112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45934.272807986112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45934.272807986112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45934.272807986112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45934.272807986112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45934.272807986112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45934.272807986112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45934.272807986112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45934.272807986112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45934.272807986112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45934.272807986112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45934.272807986112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45934.272807986112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45934.272807986112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45934.272807986112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45934.272807986112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45934.272807986112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45934.272807986112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45934.272807986112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45934.272807986112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45934.272807986112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45934.272807986112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45934.272807986112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45934.272807986112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45934.272807986112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45934.272807986112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45934.272807986112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45934.272807986112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45934.272807986112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45934.272807986112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45934.272807986112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45934.272807986112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45934.272807986112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45934.272807986112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45934.272807986112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45934.272807986112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45934.272807986112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45934.272807986112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45934.272807986112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45934.272807986112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45934.272807986112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45934.272807986112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45934.272807986112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45934.272807986112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45934.272807986112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45934.272807986112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sheetData>
  <dataValidations count="2">
    <dataValidation allowBlank="1" showInputMessage="1" showErrorMessage="1" sqref="E1" xr:uid="{4D935161-CDD3-4592-B877-3FB59C99E142}"/>
    <dataValidation type="list" allowBlank="1" showInputMessage="1" showErrorMessage="1" sqref="E3:E3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38967</v>
      </c>
      <c r="F2" s="20"/>
      <c r="G2" s="21">
        <f t="shared" ref="G2:G60" ca="1" si="0">IFERROR(NOW()-F2,"-")</f>
        <v>45934.272808217589</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45934.272808217589</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45934.272808217589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45934.272808217589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45934.272808217589</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45934.272807986112</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45934.272807986112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45934.272807986112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45934.272807986112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45934.272808217589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45934.272808217589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45934.272808217589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45934.272808217589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45934.272808217589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45934.272808217589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45934.272808217589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45934.272808217589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45934.272808217589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45934.272808217589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45934.272808217589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45934.272808217589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45934.272808217589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45934.272808217589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45934.272808217589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45934.272808217589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45934.272808217589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45934.272808217589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45934.272808217589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45934.272808217589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45934.272808217589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45934.272808217589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45934.272808217589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45934.272808217589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45934.272808217589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45934.272808217589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45934.272808217589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45934.272808217589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45934.272808217589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45934.272808217589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45934.272808217589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45934.272808217589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45934.272808217589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45934.272808217589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45934.272808217589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45934.272808217589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45934.272808217589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45934.272808217589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45934.272808217589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45934.272808217589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45934.272808217589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45934.272808217589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45934.272808217589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45934.272808217589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45934.272808217589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45934.272808217589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45934.272808217589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45934.272808217589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45934.272808217589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45934.272808217589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45934.272808217589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45934.272808217589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45934.272808217589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45934.272808217589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45934.272808217589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45934.272808217589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45934.272808217589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45934.272808217589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45934.272808217589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45934.272808217589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45934.272808217589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45934.272808217589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45934.272808217589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45934.272808217589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45934.272808217589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45934.272808217589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45934.272808217589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45934.272808217589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45934.272808217589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45934.272808217589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45934.272808217589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45934.272808217589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45934.272808217589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45934.272808217589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45934.272808217589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45934.272808217589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45934.272808217589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45934.272808217589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45934.272808217589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45934.272808217589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45934.272808217589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45934.272808217589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45934.272808217589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45934.272808217589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45934.272808217589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45934.272808217589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45934.272808217589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45934.272808217589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45934.272808217589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45934.272808217589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45934.272808217589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45934.272808217589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45934.272808217589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45934.272808217589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45934.272808217589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45934.272808217589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45934.272808217589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45934.272808217589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45934.272808217589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45934.272808217589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45934.272808217589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45934.272808217589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45934.272808217589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45934.272808217589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45934.272808217589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45934.272808217589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45934.272808217589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45934.272808217589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45934.272808217589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45934.272808217589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45934.272808217589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45934.272808217589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45934.272808217589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45934.272808217589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45934.272808217589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45934.272808217589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45934.272808217589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45934.272808217589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45934.272808217589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45934.272808217589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45934.272808217589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45934.272808217589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45934.272808217589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45934.272808217589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45934.272808217589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45934.272808217589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45934.272808217589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45934.272808217589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45934.272808217589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45934.272808217589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45934.272808217589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45934.272808217589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45934.272808217589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45934.272808217589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45934.272808217589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45934.272808217589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45934.272808217589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45934.272808217589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45934.272808217589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45934.272808217589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45934.272808217589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45934.272808217589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45934.272808217589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45934.272808217589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45934.272808217589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45934.272808217589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45934.272808217589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45934.272808217589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45934.272808217589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45934.272808217589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45934.272808217589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45934.272808217589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45934.272808217589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45934.272808217589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45934.272808217589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45934.272808217589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45934.272808217589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45934.272808217589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45934.272808217589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45934.272808217589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45934.272808217589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45934.272808217589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45934.272808217589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45934.272808217589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45934.272808217589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45934.272808217589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45934.272808217589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45934.272808217589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45934.272808217589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45934.272808217589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45934.272808217589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45934.272808217589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45934.272808217589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45934.272808217589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45934.272808217589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45934.272808217589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45934.272808217589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45934.272808217589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45934.272808217589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45934.272808217589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45934.272808217589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45934.272808217589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45934.272808217589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45934.272808217589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45934.272808217589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45934.272808217589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45934.272808217589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45934.272808217589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45934.272808217589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45934.272808217589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45934.272808217589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45934.272808217589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45934.272808217589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45934.272808217589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45934.272808217589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45934.272808217589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45934.272808217589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45934.272808217589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45934.272808217589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45934.272808217589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45934.272808217589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45934.272808217589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45934.272808217589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45934.272808217589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45934.272808217589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45934.272808217589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45934.272808217589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45934.272808217589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45934.272808217589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45934.272808217589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45934.272808217589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45934.272808217589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45934.272808217589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45934.272808217589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45934.272808217589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45934.272808217589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45934.272808217589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45934.272808217589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45934.272808217589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45934.272808217589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45934.272808217589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45934.272808217589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45934.272808217589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45934.272808217589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45934.272808217589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45934.272808217589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45934.272808217589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45934.272808217589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45934.272808217589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45934.272808217589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45934.272808217589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45934.272808217589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45934.272808217589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45934.272808217589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45934.272808217589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45934.272808217589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45934.272808217589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45934.272808217589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45934.272808217589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45934.272808217589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45934.272808217589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45934.272808217589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45934.272808217589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45934.272808217589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45934.272808217589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45934.272808217589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45934.272808217589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45934.272808217589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45934.272808217589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45934.272808217589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45934.272808217589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45934.272808217589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45934.272808217589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45934.272808217589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45934.272808217589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45934.272808217589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45934.272808217589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45934.272808217589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45934.272808217589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45934.272808217589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45934.272808217589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45934.272808217589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45934.272808217589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45934.272808217589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45934.272808217589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45934.272808217589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45934.272808217589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45934.272808217589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45934.272808217589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45934.272808217589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45934.272808217589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45934.272808217589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45934.272808217589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45934.272808217589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45934.272808217589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45934.272808217589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45934.272808217589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45934.272808217589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45934.272808217589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45934.272808217589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45934.272808217589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45934.272808217589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45934.272808217589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45934.272808217589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45934.272808217589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45934.272808217589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45934.272808217589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45934.272808217589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45934.272808217589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45934.272808217589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45934.272808217589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45934.272808217589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45934.272808217589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45934.272808217589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45934.272808217589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45934.272808217589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45934.272808217589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45934.272808217589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45934.272808217589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45934.272808217589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45934.272808217589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45934.272808217589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45934.272808217589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45934.272808217589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45934.272808217589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45934.272808217589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45934.272808217589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45934.272808217589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45934.272808217589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45934.272808217589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45934.272808217589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45934.272808217589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45934.272808217589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45934.272808217589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45934.272808217589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45934.272808217589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45934.272808217589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45934.272808217589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45934.272808217589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45934.272808217589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45934.272808217589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45934.272808217589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45934.272808217589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45934.272808217589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45934.272808217589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45934.272808217589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45934.272808217589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45934.272808217589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45934.272808217589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45934.272808217589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45934.272808217589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45934.272808217589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45934.272808217589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45934.272808217589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45934.272808217589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45934.272808217589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45934.272808217589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45934.272808217589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45934.272808217589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45934.272808217589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45934.272808217589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45934.272808217589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45934.272808217589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45934.272808217589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45934.272808217589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45934.272808217589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45934.272808217589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45934.272808217589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45934.272808217589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45934.272808217589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45934.272808217589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45934.272808217589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45934.272808217589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45934.272808217589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45934.272808217589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45934.272808217589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45934.272808217589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45934.272808217589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45934.272808217589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45934.272808217589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45934.272808217589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45934.272808217589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45934.272808217589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45934.272808217589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45934.272808217589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45934.272808217589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45934.272808217589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45934.272808217589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45934.272808217589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45934.272808217589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45934.272808217589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45934.272808217589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45934.272808217589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45934.272808217589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45934.272808217589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45934.272808217589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45934.272808217589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45934.272808217589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45934.272808217589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45934.272808217589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45934.272808217589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45934.272808217589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45934.272808217589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45934.272808217589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45934.272808217589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45934.272808217589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45934.272808217589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45934.272808217589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45934.272808217589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45934.272808217589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45934.272808217589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45934.272808217589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45934.272808217589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45934.272808217589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45934.272808217589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45934.272808217589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45934.272808217589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45934.272808217589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45934.272808217589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45934.272808217589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45934.272808217589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45934.272808217589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45934.272808217589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45934.272808217589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45934.272808217589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45934.272808217589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45934.272808217589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45934.272808217589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45934.272808217589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45934.272808217589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45934.272808217589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45934.272808217589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45934.272808217589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45934.272808217589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45934.272808217589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45934.272808217589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45934.272808217589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45934.272808217589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45934.272808217589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45934.272808217589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45934.272808217589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45934.272808217589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45934.272808217589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45934.272808217589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45934.272808217589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45934.272808217589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45934.272808217589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45934.272808217589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45934.272808217589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45934.272808217589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45934.272808217589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45934.272808217589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45934.272808217589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45934.272808217589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45934.272808217589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45934.272808217589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45934.272808217589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45934.272808217589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45934.272808217589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45934.272808217589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45934.272808217589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45934.272808217589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45934.272808217589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45934.272808217589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45934.272808217589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45934.272808217589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45934.272808217589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45934.272808217589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45934.272808217589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45934.272808217589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45934.272808217589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45934.272808217589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45934.272808217589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45934.272808217589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45934.272808217589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45934.272808217589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45934.272808217589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45934.272808217589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45934.272808217589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45934.272808217589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45934.272808217589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45934.272808217589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45934.272808217589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45934.272808217589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45934.272808217589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45934.272808217589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45934.272808217589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45934.272808217589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45934.272808217589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45934.272808217589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45934.272808217589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45934.272808217589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45934.272808217589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45934.272808217589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45934.272808217589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45934.272808217589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45934.272808217589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45934.272808217589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45934.272808217589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45934.272808217589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45934.272808217589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45934.272808217589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45934.272808217589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45934.272808217589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45934.272808217589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45934.272808217589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45934.272808217589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45934.272808217589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45934.272808217589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45934.272808217589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45934.272808217589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45934.272808217589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45934.272808217589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45934.272808217589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45934.272808217589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45934.272808217589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45934.272808217589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45934.272808217589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45934.272808217589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45934.272808217589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45934.272808217589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45934.272808217589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45934.272808217589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45934.272808217589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45934.272808217589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45934.272808217589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45934.272808217589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45934.272808217589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45934.272808217589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45934.272808217589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45934.272808217589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45934.272808217589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45934.272808217589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45934.272808217589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45934.272808217589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45934.272808217589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45934.272808217589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45934.272808217589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45934.272808217589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45934.272808217589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45934.272808217589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45934.272808217589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45934.272808217589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45934.272808217589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45934.272808217589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45934.272808217589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45934.272808217589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45934.272808217589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45934.272808217589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45934.272808217589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45934.272808217589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45934.272808217589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45934.272808217589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45934.272808217589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45934.272808217589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45934.272808217589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45934.272808217589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45934.272808217589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45934.272808217589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45934.272808217589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45934.272808217589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45934.272808217589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45934.272808217589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45934.272808217589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45934.272808217589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45934.272808217589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45934.272808217589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45934.272808217589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45934.272808217589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45934.272808217589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45934.272808217589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45934.272808217589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45934.272808217589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45934.272808217589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45934.272808217589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45934.272808217589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45934.272808217589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45934.272808217589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45934.272808217589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45934.272808217589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45934.272808217589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45934.272808217589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45934.272808217589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45934.272808217589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45934.272808217589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45934.272808217589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45934.272808217589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45934.272808217589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45934.272808217589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45934.272808217589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45934.272808217589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45934.272808217589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45934.272808217589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45934.272808217589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45934.272808217589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45934.272808217589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45934.272808217589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45934.272808217589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45934.272808217589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45934.272808217589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45934.272808217589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45934.272808217589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45934.272808217589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45934.272808217589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45934.272808217589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45934.272808217589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45934.272808217589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45934.272808217589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45934.272808217589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45934.272808217589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45934.272808217589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45934.272808217589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45934.272808217589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45934.272808217589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45934.272808217589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45934.272808217589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45934.272808217589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45934.272808217589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45934.272808217589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45934.272808217589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45934.272808217589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45934.272808217589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45934.272808217589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45934.272808217589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45934.272808217589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45934.272808217589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45934.272808217589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45934.272808217589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45934.272808217589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45934.272808217589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45934.272808217589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45934.272808217589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45934.272808217589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45934.272808217589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45934.272808217589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45934.272808217589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45934.272808217589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45934.272808217589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45934.272808217589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45934.272808217589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45934.272808217589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45934.272808217589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45934.272808217589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45934.272808217589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45934.272808217589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45934.272808217589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45934.272808217589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45934.272808217589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45934.272808217589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45934.272808217589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45934.272808217589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45934.272808217589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45934.272808217589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45934.272808217589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45934.272808217589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45934.272808217589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45934.272808217589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45934.272808217589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45934.272808217589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45934.272808217589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45934.272808217589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45934.272808217589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45934.272808217589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45934.272808217589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45934.272808217589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45934.272808217589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45934.272808217589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45934.272808217589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45934.272808217589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45934.272808217589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45934.272808217589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45934.272808217589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45934.272808217589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45934.272808217589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45934.272808217589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45934.272808217589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45934.272808217589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45934.272808217589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45934.272808217589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45934.272808217589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45934.272808217589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45934.272808217589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45934.272808217589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45934.272808217589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45934.272808217589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45934.272808217589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45934.272808217589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45934.272808217589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45934.272808217589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45934.272808217589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45934.272808217589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45934.272808217589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45934.272808217589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45934.272808217589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45934.272808217589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45934.272808217589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45934.272808217589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45934.272808217589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45934.272808217589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45934.272808217589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45934.272808217589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45934.272808217589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45934.272808217589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45934.272808217589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45934.272808217589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45934.272808217589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45934.272808217589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45934.272808217589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45934.272808217589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45934.272808217589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45934.272808217589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45934.272808217589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45934.272808217589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45934.272808217589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45934.272808217589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45934.272808217589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45934.272808217589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45934.272808217589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45934.272808217589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45934.272808217589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45934.272808217589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45934.272808217589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45934.272808217589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45934.272808217589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45934.272808217589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45934.272808217589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45934.272808217589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45934.272808217589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45934.272808217589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45934.272808217589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45934.272808217589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45934.272808217589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45934.272808217589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45934.272808217589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45934.272808217589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45934.272808217589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45934.272808217589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45934.272808217589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45934.272808217589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45934.272808217589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45934.272808217589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45934.272808217589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45934.272808217589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45934.272808217589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45934.272808217589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45934.272808217589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45934.272808217589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45934.272808217589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45934.272808217589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45934.272808217589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45934.272808217589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45934.272808217589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45934.272808217589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45934.272808217589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45934.272808217589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45934.272808217589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45934.272808217589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45934.272808217589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45934.272808217589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45934.272808217589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45934.272808217589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45934.272808217589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45934.272808217589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45934.272808217589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45934.272808217589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45934.272808217589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45934.272808217589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45934.272808217589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45934.272808217589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45934.272808217589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45934.272808217589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45934.272808217589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45934.272808217589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45934.272808217589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45934.272808217589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45934.272808217589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45934.272808217589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45934.272808217589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45934.272808217589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45934.272808217589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45934.272808217589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45934.272808217589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45934.272808217589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45934.272808217589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45934.272808217589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45934.272808217589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45934.272808217589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45934.272808217589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45934.272808217589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45934.272808217589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45934.272808217589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45934.272808217589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45934.272808217589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45934.272808217589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45934.272808217589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45934.272808217589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45934.272808217589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45934.272808217589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45934.272808217589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45934.272808217589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45934.272808217589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45934.272808217589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45934.272808217589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45934.272808217589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45934.272808217589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45934.272808217589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45934.272808217589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45934.272808217589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45934.272808217589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45934.272808217589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45934.272808217589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45934.272808217589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45934.272808217589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45934.272808217589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45934.272808217589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45934.272808217589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45934.272808217589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45934.272808217589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45934.272808217589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45934.272808217589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45934.272808217589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45934.272808217589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45934.272808217589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45934.272808217589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45934.272808217589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45934.272808217589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45934.272808217589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45934.272808217589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45934.272808217589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45934.272808217589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45934.272808217589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45934.272808217589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45934.272808217589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45934.272808217589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45934.272808217589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45934.272808217589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45934.272808217589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45934.272808217589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45934.272808217589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45934.272808217589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45934.272808217589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45934.272808217589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45934.272808217589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45934.272808217589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45934.272808217589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45934.272808217589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45934.272808217589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45934.272808217589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45934.272808217589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45934.272808217589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45934.272808217589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45934.272808217589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45934.272808217589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45934.272808217589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45934.272808217589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45934.272808217589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45934.272808217589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45934.272808217589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45934.272808217589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45934.272808217589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45934.272808217589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45934.272808217589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45934.272808217589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45934.272808217589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45934.272808217589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45934.272808217589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45934.272808217589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45934.272808217589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45934.272808217589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45934.272808217589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45934.272808217589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45934.272808217589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45934.272808217589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45934.272808217589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45934.272808217589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45934.272808217589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45934.272808217589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45934.272808217589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45934.272808217589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45934.272808217589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45934.272808217589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45934.272808217589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45934.272808217589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45934.272808217589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45934.272808217589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45934.272808217589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45934.272808217589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45934.272808217589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45934.272808217589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45934.272808217589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45934.272808217589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45934.272808217589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45934.272808217589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45934.272808217589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45934.272808217589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45934.272808217589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45934.272808217589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45934.272808217589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45934.272808217589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45934.272808217589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45934.272808217589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45934.272808217589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45934.272808217589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45934.272808217589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45934.272808217589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45934.272808217589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45934.272808217589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45934.272808217589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45934.272808217589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45934.272808217589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45934.272808217589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45934.272808217589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45934.272808217589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45934.272808217589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45934.272808217589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45934.272808217589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45934.272808217589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45934.272808217589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45934.272808217589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45934.272808217589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45934.272808217589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45934.272808217589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45934.272808217589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45934.272808217589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45934.272808217589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45934.272808217589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45934.272808217589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45934.272808217589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45934.272808217589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45934.272808217589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45934.272808217589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45934.272808217589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45934.272808217589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45934.272808217589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45934.272808217589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45934.272808217589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45934.272808217589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45934.272808217589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45934.272808217589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45934.272808217589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45934.272808217589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45934.272808217589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45934.272808217589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45934.272808217589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45934.272808217589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45934.272808217589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45934.272808217589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45934.272808217589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45934.272808217589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45934.272808217589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45934.272808217589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45934.272808217589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45934.272808217589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45934.272808217589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45934.272808217589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45934.272808217589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45934.272808217589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45934.272808217589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45934.272808217589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45934.272808217589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45934.272808217589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45934.272808217589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45934.272808217589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45934.272808217589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45934.272808217589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45934.272808217589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45934.272808217589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45934.272808217589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45934.272808217589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45934.272808217589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45934.272808217589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45934.272808217589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45934.272808217589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45934.272808217589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45934.272808217589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45934.272808217589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45934.272808217589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45934.272808217589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45934.272808217589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45934.272808217589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45934.272808217589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45934.272808217589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45934.272808217589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45934.272808217589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45934.272808217589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45934.272808217589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45934.272808217589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45934.272808217589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45934.272808217589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45934.272808217589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45934.272808217589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45934.272808217589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45934.272808217589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45934.272808217589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45934.272808217589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45934.272808217589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45934.272808217589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45934.272808217589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45934.272808217589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45934.272808217589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45934.272808217589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45934.272808217589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45934.272808217589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45934.272808217589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45934.272808217589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45934.272808217589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45934.272808217589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45934.272808217589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45934.272808217589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45934.272808217589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45934.272808217589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45934.272808217589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45934.272808217589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45934.272808217589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45934.272808217589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45934.272808217589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45934.272808217589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45934.272808217589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45934.272808217589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45934.272808217589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45934.272808217589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45934.272808217589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45934.272808217589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45934.272808217589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45934.272808217589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45934.272808217589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45934.272808217589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45934.272808217589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45934.272808217589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45934.272808217589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45934.272808217589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45934.272808217589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45934.272808217589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45934.272808217589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45934.272808217589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45934.272808217589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45934.272808217589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45934.272808217589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45934.272808217589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45934.272808217589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45934.272808217589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45934.272808217589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45934.272808217589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45934.272808217589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45934.272808217589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45934.272808217589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45934.272808217589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45934.272808217589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45934.272808217589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45934.272808217589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45934.272808217589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45934.272808217589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45934.272808217589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45934.272808217589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45934.272808217589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45934.272808217589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45934.272808217589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45934.272808217589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45934.272808217589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45934.272808217589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45934.272808217589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45934.272808217589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45934.272808217589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45934.272808217589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45934.272808217589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45934.272808217589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45934.272808217589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45934.272808217589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45934.272808217589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45934.272808217589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45934.272808217589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45934.272808217589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45934.272808217589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45934.272808217589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45934.272808217589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45934.272808217589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45934.272808217589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45934.272808217589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45934.272808217589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45934.272808217589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45934.272808217589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45934.272808217589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45934.272808217589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45934.272808217589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45934.272808217589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45934.272808217589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45934.272808217589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45934.272808217589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45934.272808217589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45934.272808217589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45934.272808217589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45934.272808217589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45934.272808217589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45934.272808217589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45934.272808217589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45934.272808217589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45934.272808217589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45934.272808217589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45934.272808217589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45934.272808217589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45934.272808217589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45934.272808217589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45934.272808217589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45934.272808217589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45934.272808217589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45934.272808217589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45934.272808217589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45934.272808217589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45934.272808217589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45934.272808217589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45934.272808217589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45934.272808217589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45934.272808217589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45934.272808217589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45934.272808217589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45934.272808217589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45934.272808217589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45934.272808217589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45934.272808217589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45934.272808217589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45934.272808217589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45934.272808217589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45934.272808217589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45934.272808217589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45934.272808217589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45934.272808217589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45934.272808217589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45934.272808217589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45934.272808217589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45934.272808217589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45934.272808217589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45934.272808217589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45934.272808217589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45934.272808217589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45934.272808217589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45934.272808217589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45934.272808217589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45934.272808217589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45934.272808217589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45934.272808217589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45934.272808217589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45934.272808217589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45934.272808217589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45934.272808217589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45934.272808217589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45934.272808217589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45934.272808217589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45934.272808217589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45934.272808217589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45934.272808217589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45934.272808217589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45934.272808217589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45934.272808217589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45934.272808217589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45934.272808217589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45934.272808217589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45934.272808217589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45934.272808217589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45934.272808217589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45934.272808217589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45934.272808217589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45934.272808217589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45934.272808217589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45934.272808217589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45934.272808217589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45934.272808217589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45934.272808217589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45934.272808217589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45934.272808217589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45934.272808217589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45934.272808217589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45934.272808217589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45934.272808217589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45934.272808217589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45934.272808217589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45934.272808217589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45934.272808217589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45934.272808217589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45934.272808217589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45934.272808217589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45934.272808217589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45934.272808217589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45934.272808217589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45934.272808217589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45934.272808217589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45934.272808217589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45934.272808217589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45934.272808217589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45934.272808217589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45934.272808217589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45934.272808217589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45934.272808217589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45934.272808217589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45934.272808217589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45934.272808217589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45934.272808217589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45934.272808217589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45934.272808217589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45934.272808217589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45934.272808217589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45934.272808217589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45934.272808217589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45934.272808217589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45934.272808217589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45934.272808217589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45934.272808217589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45934.272808217589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45934.272808217589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45934.272808217589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45934.272808217589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45934.272808217589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45934.272808217589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45934.272808217589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45934.272808217589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45934.272808217589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45934.272808217589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45934.272808217589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45934.272808217589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45934.272808217589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45934.272808217589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45934.272808217589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45934.272808217589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45934.272808217589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45934.272808217589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45934.272808217589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45934.272808217589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45934.272808217589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45934.272808217589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45934.272808217589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45934.272808217589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45934.272808217589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45934.272808217589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45934.272808217589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45934.272808217589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45934.272808217589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45934.272808217589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45934.272808217589</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230.79209039351554</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3.3825302083350834</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0.35284270833653864</v>
      </c>
      <c r="H4" s="113">
        <v>45933.903807870367</v>
      </c>
      <c r="I4" s="110" t="str">
        <f>IFERROR(VLOOKUP(D4,DB!A:F,6,0),"")</f>
        <v>Generator-SG</v>
      </c>
      <c r="J4" s="110" t="str">
        <f>IFERROR(VLOOKUP(D4,DB!A:G,7,0),"")</f>
        <v>Weak</v>
      </c>
      <c r="K4" s="115" t="s">
        <v>39066</v>
      </c>
      <c r="L4" s="107" t="str">
        <f>IFERROR(VLOOKUP(D4,DB!A:I,9,0),"")</f>
        <v>Latis</v>
      </c>
    </row>
    <row r="5" spans="1:16" ht="15" customHeight="1">
      <c r="A5" s="110" t="s">
        <v>39067</v>
      </c>
      <c r="B5" s="110" t="str">
        <f>IFERROR(VLOOKUP(D5,DB!A:K,11,0),"")</f>
        <v>R4</v>
      </c>
      <c r="C5" s="111">
        <v>3</v>
      </c>
      <c r="D5" s="107" t="s">
        <v>39068</v>
      </c>
      <c r="E5" s="112" t="s">
        <v>38964</v>
      </c>
      <c r="F5" s="113">
        <v>45934.254467592589</v>
      </c>
      <c r="G5" s="114">
        <f ca="1">IFERROR(NOW()-F5,"")</f>
        <v>1.8340393522521481E-2</v>
      </c>
      <c r="H5" s="113">
        <v>45934.246759259258</v>
      </c>
      <c r="I5" s="110" t="str">
        <f>IFERROR(VLOOKUP(D5,DB!A:F,6,0),"")</f>
        <v>SCECO</v>
      </c>
      <c r="J5" s="110" t="str">
        <f>IFERROR(VLOOKUP(D5,DB!A:G,7,0),"")</f>
        <v>Dead+Dead</v>
      </c>
      <c r="K5" s="115" t="s">
        <v>39069</v>
      </c>
      <c r="L5" s="107" t="str">
        <f>IFERROR(VLOOKUP(D5,DB!A:I,9,0),"")</f>
        <v>Latis</v>
      </c>
    </row>
    <row r="6" spans="1:16" ht="15" customHeight="1">
      <c r="A6" s="110" t="s">
        <v>39070</v>
      </c>
      <c r="B6" s="110" t="str">
        <f>IFERROR(VLOOKUP(D6,DB!A:K,11,0),"")</f>
        <v>R4</v>
      </c>
      <c r="C6" s="111">
        <v>1</v>
      </c>
      <c r="D6" s="107" t="s">
        <v>36781</v>
      </c>
      <c r="E6" s="112" t="s">
        <v>38964</v>
      </c>
      <c r="F6" s="113">
        <v>45934.269965277781</v>
      </c>
      <c r="G6" s="114">
        <f ca="1">IFERROR(NOW()-F6,"")</f>
        <v>2.8427083307178691E-3</v>
      </c>
      <c r="H6" s="113">
        <v>45934.264155092591</v>
      </c>
      <c r="I6" s="110" t="str">
        <f>IFERROR(VLOOKUP(D6,DB!A:F,6,0),"")</f>
        <v>Generator-SG</v>
      </c>
      <c r="J6" s="110" t="str">
        <f>IFERROR(VLOOKUP(D6,DB!A:G,7,0),"")</f>
        <v>Dead</v>
      </c>
      <c r="K6" s="115" t="s">
        <v>39071</v>
      </c>
      <c r="L6" s="107" t="str">
        <f>IFERROR(VLOOKUP(D6,DB!A:I,9,0),"")</f>
        <v>Latis</v>
      </c>
    </row>
    <row r="7" spans="1:16" ht="15" customHeight="1">
      <c r="A7" s="110"/>
      <c r="B7" s="110" t="str">
        <f>IFERROR(VLOOKUP(D7,DB!A:K,11,0),"")</f>
        <v/>
      </c>
      <c r="C7" s="111"/>
      <c r="D7" s="107"/>
      <c r="E7" s="112"/>
      <c r="F7" s="113"/>
      <c r="G7" s="114">
        <f ca="1">IFERROR(NOW()-F7,"")</f>
        <v>45934.272807986112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45934.272807986112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45934.272807986112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45934.272807986112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45934.272807986112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45934.272807986112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45934.272807986112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45934.272807986112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45934.272807986112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45934.272807986112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45934.272807986112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45934.272807986112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45934.272807986112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45934.272807986112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45934.272807986112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45934.272807986112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45934.272807986112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45934.272807986112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45934.272807986112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45934.272807986112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45934.272807986112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45934.272807986112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45934.272807986112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45934.272807986112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45934.272807986112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45934.272807986112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45934.272807986112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45934.272807986112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45934.272807986112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45934.272807986112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45934.272807986112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45934.272807986112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45934.272807986112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45934.272807986112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45934.272807986112</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42.440748032400734</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38967</v>
      </c>
      <c r="F3" s="38">
        <v>45926.188877314817</v>
      </c>
      <c r="G3" s="39">
        <f ca="1">IFERROR(NOW()-F3,"-")</f>
        <v>8.0839306712950929</v>
      </c>
      <c r="H3" s="38">
        <v>45926.158159722225</v>
      </c>
      <c r="I3" s="37" t="str">
        <f>IFERROR(VLOOKUP(D3,DB!A:F,6,0),"")</f>
        <v>SCECO</v>
      </c>
      <c r="J3" s="37" t="str">
        <f>IFERROR(VLOOKUP(D3,DB!A:G,7,0),"")</f>
        <v>Good</v>
      </c>
      <c r="K3" s="37" t="s">
        <v>39075</v>
      </c>
      <c r="L3" s="37" t="str">
        <f>IFERROR(VLOOKUP(D3,DB!A:I,9,0),"")</f>
        <v>Latis</v>
      </c>
      <c r="M3" s="136"/>
    </row>
    <row r="4" spans="1:13" ht="15">
      <c r="A4" s="37" t="s">
        <v>39076</v>
      </c>
      <c r="B4" s="37" t="str">
        <f>IFERROR(VLOOKUP(D4,DB!A:K,11,0),"")</f>
        <v>R5</v>
      </c>
      <c r="C4" s="37">
        <v>1</v>
      </c>
      <c r="D4" s="137" t="s">
        <v>36036</v>
      </c>
      <c r="E4" s="37" t="s">
        <v>38964</v>
      </c>
      <c r="F4" s="38">
        <v>45933.812557870369</v>
      </c>
      <c r="G4" s="39">
        <f ca="1">IFERROR(NOW()-F4,"-")</f>
        <v>0.46025011574238306</v>
      </c>
      <c r="H4" s="38">
        <v>45933.807002314818</v>
      </c>
      <c r="I4" s="37" t="str">
        <f>IFERROR(VLOOKUP(D4,DB!A:F,6,0),"")</f>
        <v>Generator-SG</v>
      </c>
      <c r="J4" s="37" t="str">
        <f>IFERROR(VLOOKUP(D4,DB!A:G,7,0),"")</f>
        <v>Dead</v>
      </c>
      <c r="K4" s="37" t="s">
        <v>39077</v>
      </c>
      <c r="L4" s="37" t="str">
        <f>IFERROR(VLOOKUP(D4,DB!A:I,9,0),"")</f>
        <v>Latis</v>
      </c>
      <c r="M4" s="136"/>
    </row>
    <row r="5" spans="1:13" ht="15">
      <c r="A5" s="37" t="s">
        <v>39078</v>
      </c>
      <c r="B5" s="37" t="str">
        <f>IFERROR(VLOOKUP(D5,DB!A:K,11,0),"")</f>
        <v>R5</v>
      </c>
      <c r="C5" s="37">
        <v>1</v>
      </c>
      <c r="D5" s="37" t="s">
        <v>31292</v>
      </c>
      <c r="E5" s="37" t="s">
        <v>38964</v>
      </c>
      <c r="F5" s="38">
        <v>45934.217928240738</v>
      </c>
      <c r="G5" s="39">
        <f ca="1">IFERROR(NOW()-F5,"-")</f>
        <v>5.4879745373909827E-2</v>
      </c>
      <c r="H5" s="38">
        <v>45934.212152777778</v>
      </c>
      <c r="I5" s="37" t="str">
        <f>IFERROR(VLOOKUP(D5,DB!A:F,6,0),"")</f>
        <v>Generator-SG</v>
      </c>
      <c r="J5" s="37" t="str">
        <f>IFERROR(VLOOKUP(D5,DB!A:G,7,0),"")</f>
        <v>Vandalized</v>
      </c>
      <c r="K5" s="37" t="s">
        <v>39079</v>
      </c>
      <c r="L5" s="37" t="str">
        <f>IFERROR(VLOOKUP(D5,DB!A:I,9,0),"")</f>
        <v>Latis</v>
      </c>
      <c r="M5" s="136"/>
    </row>
    <row r="6" spans="1:13" ht="15">
      <c r="A6" s="37"/>
      <c r="B6" s="37" t="str">
        <f>IFERROR(VLOOKUP(D6,DB!A:K,11,0),"")</f>
        <v/>
      </c>
      <c r="C6" s="37"/>
      <c r="D6" s="37"/>
      <c r="E6" s="37"/>
      <c r="F6" s="38"/>
      <c r="G6" s="39">
        <f ca="1">IFERROR(NOW()-F6,"-")</f>
        <v>45934.272807986112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45934.272807986112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45934.272807986112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45934.272807986112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45934.272807986112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45934.272807986112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45934.272807986112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45934.272807986112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45934.272807986112</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45934.272807986112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45934.272807986112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45934.272807986112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45934.272807986112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45934.272807986112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45934.272807986112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45934.272807986112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45934.272807986112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45934.272807986112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45934.272807986112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45934.272807986112</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45934.272807986112</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45934.272807986112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45934.272807986112</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45934.272807986112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45934.272807986112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45934.272807986112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45934.272807986112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45934.272807986112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45934.272807986112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45934.272807986112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45934.272807986112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45934.272807986112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45934.272807986112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45934.272807986112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45934.272807986112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45934.272807986112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45934.272807986112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45934.272807986112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45934.272807986112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45934.272807986112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45934.272807986112</v>
      </c>
      <c r="H46" s="38"/>
      <c r="I46" s="37" t="str">
        <f>IFERROR(VLOOKUP(D46,DB!A:F,6,0),"")</f>
        <v/>
      </c>
      <c r="J46" s="37" t="str">
        <f>IFERROR(VLOOKUP(D46,DB!A:G,7,0),"")</f>
        <v/>
      </c>
      <c r="K46" s="37"/>
      <c r="L46" s="37" t="str">
        <f>IFERROR(VLOOKUP(D46,DB!A:I,9,0),"")</f>
        <v/>
      </c>
      <c r="M46" s="136"/>
    </row>
    <row r="47" spans="1:13" ht="15">
      <c r="A47" s="37"/>
      <c r="B47" s="37" t="str">
        <f>IFERROR(VLOOKUP(D47,DB!A:K,11,0),"")</f>
        <v/>
      </c>
      <c r="C47" s="37"/>
      <c r="D47"/>
      <c r="E47" s="37"/>
      <c r="F47" s="38"/>
      <c r="G47" s="39">
        <f ca="1">IFERROR(NOW()-F47,"-")</f>
        <v>45934.272807986112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45934.272807986112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45934.272807986112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45934.272807986112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45934.272807986112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45934.272807986112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45934.272807986112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45934.272807986112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45934.272807986112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45934.272807986112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45934.272807986112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45934.272807986112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45934.272807986112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45934.272807986112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45934.272807986112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45934.272807986112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45934.272807986112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45934.272807986112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45934.272807986112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45934.272807986112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45934.272807986112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45934.272807986112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45934.272807986112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45934.272807986112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45934.272807986112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45934.272807986112</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45934.272807986112</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45934.272807986112</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45934.272807986112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45934.272807986112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45934.272807986112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45934.272807986112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45934.272807986112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45934.272807986112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45934.272807986112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45934.272807986112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45934.272807986112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45934.272807986112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45934.272807986112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45934.272807986112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45934.272807986112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45934.272807986112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45934.272807986112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45934.272807986112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45934.272807986112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45934.272807986112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45934.272807986112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45934.272807986112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45934.272807986112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45934.272807986112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45934.272807986112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45934.272807986112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45934.272807986112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45934.272807986112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45934.272807986112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45934.272807986112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45934.272807986112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45934.272807986112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45934.272807986112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45934.272807986112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45934.272807986112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45934.272807986112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45934.272807986112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45934.272807986112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45934.272807986112</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45934.272807986112</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45934.272807986112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45934.272807986112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45934.272807986112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45934.272807986112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45934.272807986112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45934.272807986112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45934.272807986112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45934.272807986112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45934.272807986112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45934.272807986112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45934.272807986112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45934.272807986112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45934.272807986112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45934.272807986112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45934.272807986112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45934.272807986112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45934.272807986112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45934.272807986112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45934.272807986112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45934.272807986112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45934.272807986112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45934.272807986112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45934.272807986112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45934.272807986112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45934.272807986112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45934.272807986112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45934.272807986112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45934.272807986112</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45934.272807986112</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45934.272807986112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45934.272807986112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45934.272807986112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45934.272807986112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45934.272807986112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45934.272807986112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45934.272807986112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45934.272807986112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45934.272807986112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45934.272807986112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45934.272807986112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45934.272807986112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45934.272807986112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45934.272807986112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45934.272807986112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45934.272807986112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45934.272807986112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45934.272807986112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45934.272807986112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45934.272807986112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45934.272807986112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45934.272807986112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45934.272807986112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45934.272807986112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45934.272807986112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45934.272807986112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45934.272807986112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45934.272807986112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45934.272807986112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45934.272807986112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45934.272807986112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45934.272807986112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45934.272807986112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45934.272807986112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45934.272807986112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45934.272807986112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45934.272807986112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45934.272807986112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45934.272807986112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45934.272807986112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45934.272807986112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45934.272807986112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45934.272807986112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45934.272807986112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45934.272807986112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45934.272807986112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45934.272807986112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45934.272807986112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45934.272807986112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45934.272807986112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45934.272807986112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45934.272807986112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45934.272807986112</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45934.272807986112</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39080</v>
      </c>
      <c r="B2" s="137" t="s">
        <v>5398</v>
      </c>
      <c r="C2" s="137">
        <v>1</v>
      </c>
      <c r="D2" s="137" t="s">
        <v>32861</v>
      </c>
      <c r="E2" s="137" t="s">
        <v>39081</v>
      </c>
      <c r="F2" s="138">
        <v>45933.880972222221</v>
      </c>
      <c r="G2" s="139">
        <f ca="1">IFERROR(NOW()-F2,"-")</f>
        <v>0.39183576389041264</v>
      </c>
      <c r="H2" s="140">
        <v>45929.455266203702</v>
      </c>
      <c r="I2" s="137" t="str">
        <f>IFERROR(VLOOKUP(D2,DB!A:F,6,0),"")</f>
        <v>SCECO</v>
      </c>
      <c r="J2" s="137" t="str">
        <f>IFERROR(VLOOKUP(D2,DB!A:G,7,0),"")</f>
        <v>In progress</v>
      </c>
      <c r="K2" s="137" t="s">
        <v>39082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39083</v>
      </c>
      <c r="B3" s="137" t="s">
        <v>5398</v>
      </c>
      <c r="C3" s="137">
        <v>1</v>
      </c>
      <c r="D3" s="137" t="s">
        <v>34463</v>
      </c>
      <c r="E3" s="137" t="s">
        <v>39081</v>
      </c>
      <c r="F3" s="138">
        <v>45926.772847222222</v>
      </c>
      <c r="G3" s="139">
        <f ca="1">IFERROR(NOW()-F3,"-")</f>
        <v>7.4999607638892485</v>
      </c>
      <c r="H3" s="140">
        <v>45927.449074074102</v>
      </c>
      <c r="I3" s="137" t="str">
        <f>IFERROR(VLOOKUP(D3,DB!A:F,6,0),"")</f>
        <v>SCECO</v>
      </c>
      <c r="J3" s="137" t="str">
        <f>IFERROR(VLOOKUP(D3,DB!A:G,7,0),"")</f>
        <v>Weak</v>
      </c>
      <c r="K3" s="137" t="s">
        <v>39082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39084</v>
      </c>
      <c r="B4" s="137" t="s">
        <v>5398</v>
      </c>
      <c r="C4" s="137">
        <v>1</v>
      </c>
      <c r="D4" s="137" t="s">
        <v>33408</v>
      </c>
      <c r="E4" s="137" t="s">
        <v>38964</v>
      </c>
      <c r="F4" s="138">
        <v>45932.818645833337</v>
      </c>
      <c r="G4" s="139">
        <f ca="1">IFERROR(NOW()-F4,"-")</f>
        <v>1.4541621527750976</v>
      </c>
      <c r="H4" s="140">
        <v>45931.969363425924</v>
      </c>
      <c r="I4" s="137" t="str">
        <f>IFERROR(VLOOKUP(D4,DB!A:F,6,0),"")</f>
        <v>SCECO</v>
      </c>
      <c r="J4" s="137" t="str">
        <f>IFERROR(VLOOKUP(D4,DB!A:G,7,0),"")</f>
        <v>Dead</v>
      </c>
      <c r="K4" s="137" t="s">
        <v>39082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39085</v>
      </c>
      <c r="B5" s="137" t="str">
        <f>IFERROR(VLOOKUP(D5,DB!A:K,11,0),"")</f>
        <v>R6</v>
      </c>
      <c r="C5" s="137">
        <v>1</v>
      </c>
      <c r="D5" s="137" t="s">
        <v>33684</v>
      </c>
      <c r="E5" s="137" t="s">
        <v>38964</v>
      </c>
      <c r="F5" s="140">
        <v>45933.705324074072</v>
      </c>
      <c r="G5" s="139">
        <f ca="1">IFERROR(NOW()-F5,"-")</f>
        <v>0.56748391204018844</v>
      </c>
      <c r="H5" s="140">
        <v>45933.228229166663</v>
      </c>
      <c r="I5" s="137" t="str">
        <f>IFERROR(VLOOKUP(D5,DB!A:F,6,0),"")</f>
        <v>SCECO</v>
      </c>
      <c r="J5" s="137" t="str">
        <f>IFERROR(VLOOKUP(D5,DB!A:G,7,0),"")</f>
        <v>Weak</v>
      </c>
      <c r="K5" s="137" t="s">
        <v>39086</v>
      </c>
      <c r="L5" s="137" t="str">
        <f>IFERROR(VLOOKUP(D5,DB!A:I,9,0),"")</f>
        <v>Latis</v>
      </c>
    </row>
    <row r="6" spans="1:16383" ht="31.5" customHeight="1">
      <c r="A6" s="137" t="s">
        <v>39087</v>
      </c>
      <c r="B6" s="137" t="str">
        <f>IFERROR(VLOOKUP(D6,DB!A:K,11,0),"")</f>
        <v>R6</v>
      </c>
      <c r="C6" s="137">
        <v>3</v>
      </c>
      <c r="D6" s="137" t="s">
        <v>33728</v>
      </c>
      <c r="E6" s="137" t="s">
        <v>38964</v>
      </c>
      <c r="F6" s="140">
        <v>45933.920601851853</v>
      </c>
      <c r="G6" s="139">
        <f ca="1">IFERROR(NOW()-F6,"-")</f>
        <v>0.35220613425917691</v>
      </c>
      <c r="H6" s="140">
        <v>45933.858310185184</v>
      </c>
      <c r="I6" s="137" t="str">
        <f>IFERROR(VLOOKUP(D6,DB!A:F,6,0),"")</f>
        <v>SCECO</v>
      </c>
      <c r="J6" s="137" t="str">
        <f>IFERROR(VLOOKUP(D6,DB!A:G,7,0),"")</f>
        <v>Weak</v>
      </c>
      <c r="K6" s="137" t="s">
        <v>39088</v>
      </c>
      <c r="L6" s="137" t="str">
        <f>IFERROR(VLOOKUP(D6,DB!A:I,9,0),"")</f>
        <v>Latis</v>
      </c>
      <c r="M6" s="137"/>
    </row>
    <row r="7" spans="1:16383" ht="31.5" customHeight="1">
      <c r="A7" s="121"/>
      <c r="B7" s="137" t="str">
        <f>IFERROR(VLOOKUP(D7,DB!A:K,11,0),"")</f>
        <v/>
      </c>
      <c r="C7" s="137"/>
      <c r="D7" s="137"/>
      <c r="E7" s="137"/>
      <c r="F7" s="137"/>
      <c r="G7" s="139">
        <f ca="1">IFERROR(NOW()-F7,"-")</f>
        <v>45934.272807986112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45934.272807986112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45934.272807986112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45934.272807986112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45934.272807986112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45934.272807986112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45934.272807986112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45934.272807986112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45934.272807986112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45934.272807986112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45934.272807986112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45934.272807986112</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45934.272807986112</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45934.272807986112</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45934.272807986112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45934.272807986112</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45934.272807986112</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45934.272807986112</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45934.272807986112</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45934.272807986112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45934.272807986112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45934.272807986112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45934.272807986112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45934.272807986112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45934.272807986112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45934.272807986112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45934.272807986112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45934.272807986112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45934.272807986112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45934.272807986112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45934.272807986112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45934.272807986112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45934.272807986112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45934.272807986112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45934.272807986112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45934.272807986112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45934.272807986112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45934.272807986112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45934.272807986112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45934.272807986112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45934.272807986112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45934.272807986112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45934.272807986112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45934.272807986112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45934.272807986112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45934.272807986112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45934.272807986112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45934.272807986112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45934.272807986112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45934.272807986112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45934.272807986112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45934.272807986112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45934.272807986112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45934.272807986112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45934.272807986112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45934.272807986112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45934.272807986112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45934.272807986112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45934.272807986112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45934.272807986112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45934.272807986112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45934.272807986112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45934.272807986112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45934.272807986112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45934.272807986112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45934.272807986112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45934.272807986112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45934.272807986112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45934.272807986112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45934.272807986112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45934.272807986112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45934.272807986112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45934.272807986112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45934.272807986112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45934.272807986112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45934.272807986112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45934.272807986112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45934.272807986112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45934.272807986112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45934.272807986112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45934.272807986112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45934.272807986112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45934.272807986112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45934.272807986112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45934.272807986112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45934.272807986112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45934.272807986112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45934.272807986112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45934.272807986112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45934.272807986112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45934.272807986112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45934.272807986112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45934.272807986112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45934.272807986112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45934.272807986112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45934.272807986112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45934.272807986112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45934.272807986112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45934.272807986112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45934.272807986112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45934.272807986112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45934.272807986112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45934.272807986112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45934.272807986112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45934.272807986112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45934.272807986112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45934.272807986112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45934.272807986112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45934.272807986112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45934.272807986112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45934.272807986112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45934.272807986112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45934.272807986112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45934.272807986112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45934.272807986112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45934.272807986112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45934.272807986112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45934.272807986112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45934.272807986112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45934.272807986112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45934.272807986112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45934.272807986112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45934.272807986112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45934.272807986112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45934.272807986112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45934.272807986112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45934.272807986112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45934.272807986112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45934.272807986112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45934.272807986112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45934.272807986112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45934.272807986112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45934.272807986112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45934.272807986112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45934.272807986112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45934.272807986112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45934.272807986112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45934.272807986112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45934.272807986112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45934.272807986112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45934.272807986112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45934.272807986112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45934.272807986112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45934.272807986112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45934.272807986112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45934.272807986112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45934.272807986112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45934.272807986112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45934.272807986112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45934.272807986112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45934.272807986112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45934.272807986112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45934.272807986112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45934.272807986112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45934.272807986112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45934.272807986112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45934.272807986112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45934.272807986112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45934.272807986112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45934.272807986112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45934.272807986112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45934.272807986112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45934.272807986112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45934.272807986112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45934.272807986112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45934.272807986112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45934.272807986112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45934.272807986112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45934.272807986112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45934.272807986112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45934.272807986112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45934.272807986112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45934.272807986112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45934.272807986112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45934.272807986112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45934.272807986112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45934.272807986112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45934.272807986112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45934.272807986112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45934.272807986112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45934.272807986112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45934.272807986112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45934.272807986112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45934.272807986112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45934.272807986112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45934.272807986112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45934.272807986112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45934.272807986112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45934.272807986112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45934.272807986112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45934.272807986112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45934.272807986112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45934.272807986112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45934.272807986112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45934.272807986112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45934.272807986112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45934.272807986112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45934.272807986112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45934.272807986112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45934.272807986112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45934.272807986112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45934.272807986112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45934.272807986112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45934.272807986112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45934.272807986112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45934.272807986112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45934.272807986112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45934.272807986112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45934.272807986112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45934.272807986112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45934.272807986112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45934.272807986112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45934.272807986112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45934.272807986112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45934.272807986112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45934.272807986112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45934.272807986112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45934.272807986112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45934.272807986112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45934.272807986112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45934.272807986112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45934.272807986112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45934.272807986112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45934.272807986112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45934.272807986112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45934.272807986112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45934.272807986112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45934.272807986112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45934.272807986112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45934.272807986112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45934.272807986112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45934.272807986112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45934.272807986112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45934.272807986112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45934.272807986112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45934.272807986112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45934.272807986112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45934.272807986112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45934.272807986112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45934.272807986112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45934.272807986112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45934.272807986112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45934.272807986112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45934.272807986112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45934.272807986112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45934.272807986112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45934.272807986112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45934.272807986112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45934.272807986112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45934.272807986112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45934.272807986112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45934.272807986112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45934.272807986112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45934.272807986112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45934.272807986112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45934.272807986112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45934.272807986112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45934.272807986112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45934.272807986112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45934.272807986112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45934.272807986112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45934.272807986112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45934.272807986112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45934.272807986112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45934.272807986112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45934.272807986112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45934.272807986112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45934.272807986112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45934.272807986112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45934.272807986112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45934.272807986112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45934.272807986112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45934.272807986112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45934.272807986112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45934.272807986112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45934.272807986112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45934.272807986112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45934.272807986112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45934.272807986112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45934.272807986112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45934.272807986112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45934.272807986112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45934.272807986112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45934.272807986112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45934.272807986112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45934.272807986112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45934.272807986112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45934.272807986112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45934.272807986112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45934.272807986112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45934.272807986112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45934.272807986112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45934.272807986112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45934.272807986112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45934.272807986112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45934.272807986112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45934.272807986112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45934.272807986112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45934.272807986112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45934.272807986112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45934.272807986112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45934.272807986112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45934.272807986112</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2025-10-04T03:33:31Z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