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30" documentId="13_ncr:1_{F6CB121F-512D-4AA6-A0C1-0FB36C537598}" xr6:coauthVersionLast="47" xr6:coauthVersionMax="47" xr10:uidLastSave="{F0280381-CEF2-4267-BD93-DC78BE830C5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<sst xmlns="http://schemas.openxmlformats.org/spreadsheetml/2006/main" count="178596" uniqueCount="39082">
  <si>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</si>
  <si>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</si>
  <si>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</si>
  <si>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</si>
  <si>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</si>
  <si>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</si>
  <si>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</si>
  <si>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</si>
  <si>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</si>
  <si>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</si>
  <si>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</si>
  <si>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</si>
  <si>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</si>
  <si>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</si>
  <si>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</si>
  <si>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</si>
  <si>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</si>
  <si>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</si>
  <si>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</si>
  <si>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</si>
  <si>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</si>
  <si>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</si>
  <si>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</si>
  <si>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</si>
  <si>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</si>
  <si>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</si>
  <si>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</si>
  <si>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</si>
  <si>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</si>
  <si>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</si>
  <si>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</si>
  <si>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</si>
  <si>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</si>
  <si>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</si>
  <si>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</si>
  <si>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</si>
  <si>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</si>
  <si>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</si>
  <si>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</si>
  <si>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</si>
  <si>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</si>
  <si>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</si>
  <si>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</si>
  <si>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</si>
  <si>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</si>
  <si>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</si>
  <si>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</si>
  <si>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</si>
  <si>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</si>
  <si>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</si>
  <si>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</si>
  <si>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</si>
  <si>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</si>
  <si>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</si>
  <si>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</si>
  <si>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</si>
  <si>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</si>
  <si>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</si>
  <si>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</si>
  <si>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</si>
  <si>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</si>
  <si>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</si>
  <si>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</si>
  <si>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</si>
  <si>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</si>
  <si>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</si>
  <si>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</si>
  <si>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</si>
  <si>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</si>
  <si>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</si>
  <si>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</si>
  <si>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</si>
  <si>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</si>
  <si>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</si>
  <si>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</si>
  <si>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</si>
  <si>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</si>
  <si>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</si>
  <si>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</si>
  <si>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</si>
  <si>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</si>
  <si>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</si>
  <si>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</si>
  <si>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</si>
  <si>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</si>
  <si>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</si>
  <si>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</si>
  <si>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</si>
  <si>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</si>
  <si>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</si>
  <si>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</si>
  <si>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</si>
  <si>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</si>
  <si>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</si>
  <si>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</si>
  <si>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</si>
  <si>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</si>
  <si>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</si>
  <si>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</si>
  <si>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</si>
  <si>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</si>
  <si>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</si>
  <si>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</si>
  <si>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</si>
  <si>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</si>
  <si>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</si>
  <si>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</si>
  <si>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</si>
  <si>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</si>
  <si>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</si>
  <si>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</si>
  <si>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</si>
  <si>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</si>
  <si>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</si>
  <si>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</si>
  <si>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</si>
  <si>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</si>
  <si>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</si>
  <si>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</si>
  <si>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</si>
  <si>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</si>
  <si>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</si>
  <si>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</si>
  <si>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</si>
  <si>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</si>
  <si>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</si>
  <si>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</si>
  <si>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</si>
  <si>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</si>
  <si>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</si>
  <si>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</si>
  <si>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</si>
  <si>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</si>
  <si>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</si>
  <si>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</si>
  <si>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</si>
  <si>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</si>
  <si>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</si>
  <si>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</si>
  <si>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</si>
  <si>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</si>
  <si>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</si>
  <si>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</si>
  <si>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</si>
  <si>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</si>
  <si>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</si>
  <si>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</si>
  <si>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</si>
  <si>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</si>
  <si>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</si>
  <si>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</si>
  <si>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</si>
  <si>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</si>
  <si>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</si>
  <si>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</si>
  <si>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</si>
  <si>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</si>
  <si>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</si>
  <si>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</si>
  <si>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</si>
  <si>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</si>
  <si>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</si>
  <si>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</si>
  <si>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</si>
  <si>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</si>
  <si>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</si>
  <si>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</si>
  <si>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</si>
  <si>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</si>
  <si>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</si>
  <si>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</si>
  <si>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</si>
  <si>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</si>
  <si>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</si>
  <si>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</si>
  <si>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</si>
  <si>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</si>
  <si>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</si>
  <si>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</si>
  <si>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</si>
  <si>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</si>
  <si>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</si>
  <si>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</si>
  <si>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</si>
  <si>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</si>
  <si>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</si>
  <si>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</si>
  <si>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</si>
  <si>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</si>
  <si>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</si>
  <si>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</si>
  <si>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</si>
  <si>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</si>
  <si>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</si>
  <si>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</si>
  <si>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</si>
  <si>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</si>
  <si>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</si>
  <si>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</si>
  <si>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</si>
  <si>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</si>
  <si>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</si>
  <si>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</si>
  <si>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</si>
  <si>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</si>
  <si>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</si>
  <si>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</si>
  <si>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</si>
  <si>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</si>
  <si>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</si>
  <si>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</si>
  <si>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</si>
  <si>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</si>
  <si>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</si>
  <si>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</si>
  <si>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</si>
  <si>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</si>
  <si>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</si>
  <si>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</si>
  <si>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</si>
  <si>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</si>
  <si>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</si>
  <si>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</si>
  <si>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</si>
  <si>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</si>
  <si>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</si>
  <si>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</si>
  <si>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</si>
  <si>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</si>
  <si>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</si>
  <si>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</si>
  <si>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</si>
  <si>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</si>
  <si>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</si>
  <si>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</si>
  <si>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</si>
  <si>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</si>
  <si>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</si>
  <si>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</si>
  <si>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</si>
  <si>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</si>
  <si>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</si>
  <si>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</si>
  <si>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</si>
  <si>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</si>
  <si>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</si>
  <si>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</si>
  <si>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</si>
  <si>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</si>
  <si>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</si>
  <si>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</si>
  <si>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</si>
  <si>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</si>
  <si>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</si>
  <si>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</si>
  <si>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</si>
  <si>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</si>
  <si>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</si>
  <si>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</si>
  <si>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</si>
  <si>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</si>
  <si>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</si>
  <si>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</si>
  <si>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</si>
  <si>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</si>
  <si>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</si>
  <si>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</si>
  <si>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</si>
  <si>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</si>
  <si>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</si>
  <si>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</si>
  <si>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</si>
  <si>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</si>
  <si>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</si>
  <si>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</si>
  <si>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</si>
  <si>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</si>
  <si>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</si>
  <si>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</si>
  <si>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</si>
  <si>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</si>
  <si>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</si>
  <si>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</si>
  <si>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</si>
  <si>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</si>
  <si>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</si>
  <si>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</si>
  <si>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</si>
  <si>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</si>
  <si>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</si>
  <si>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</si>
  <si>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</si>
  <si>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</si>
  <si>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</si>
  <si>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</si>
  <si>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</si>
  <si>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</si>
  <si>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</si>
  <si>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</si>
  <si>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</si>
  <si>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</si>
  <si>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</si>
  <si>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</si>
  <si>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</si>
  <si>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</si>
  <si>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</si>
  <si>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</si>
  <si>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</si>
  <si>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</si>
  <si>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</si>
  <si>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</si>
  <si>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</si>
  <si>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</si>
  <si>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</si>
  <si>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</si>
  <si>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</si>
  <si>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</si>
  <si>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</si>
  <si>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</si>
  <si>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</si>
  <si>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</si>
  <si>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</si>
  <si>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</si>
  <si>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</si>
  <si>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</si>
  <si>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</si>
  <si>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</si>
  <si>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</si>
  <si>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</si>
  <si>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</si>
  <si>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</si>
  <si>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</si>
  <si>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</si>
  <si>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</si>
  <si>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</si>
  <si>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</si>
  <si>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</si>
  <si>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</si>
  <si>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</si>
  <si>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</si>
  <si>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</si>
  <si>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</si>
  <si>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</si>
  <si>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</si>
  <si>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</si>
  <si>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</si>
  <si>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</si>
  <si>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</si>
  <si>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</si>
  <si>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</si>
  <si>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</si>
  <si>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</si>
  <si>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</si>
  <si>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</si>
  <si>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</si>
  <si>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</si>
  <si>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</si>
  <si>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</si>
  <si>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</si>
  <si>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</si>
  <si>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</si>
  <si>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</si>
  <si>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</si>
  <si>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</si>
  <si>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</si>
  <si>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</si>
  <si>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</si>
  <si>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</si>
  <si>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</si>
  <si>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</si>
  <si>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</si>
  <si>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</si>
  <si>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</si>
  <si>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</si>
  <si>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</si>
  <si>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</si>
  <si>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</si>
  <si>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</si>
  <si>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</si>
  <si>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</si>
  <si>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</si>
  <si>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</si>
  <si>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</si>
  <si>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</si>
  <si>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</si>
  <si>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</si>
  <si>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</si>
  <si>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</si>
  <si>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</si>
  <si>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</si>
  <si>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</si>
  <si>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</si>
  <si>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</si>
  <si>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</si>
  <si>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</si>
  <si>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</si>
  <si>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</si>
  <si>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</si>
  <si>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</si>
  <si>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</si>
  <si>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</si>
  <si>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</si>
  <si>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</si>
  <si>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</si>
  <si>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</si>
  <si>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</si>
  <si>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</si>
  <si>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</si>
  <si>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</si>
  <si>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</si>
  <si>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</si>
  <si>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</si>
  <si>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</si>
  <si>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</si>
  <si>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</si>
  <si>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</si>
  <si>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</si>
  <si>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</si>
  <si>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</si>
  <si>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</si>
  <si>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</si>
  <si>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</si>
  <si>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</si>
  <si>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</si>
  <si>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</si>
  <si>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</si>
  <si>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</si>
  <si>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</si>
  <si>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</si>
  <si>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</si>
  <si>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</si>
  <si>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</si>
  <si>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</si>
  <si>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</si>
  <si>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</si>
  <si>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</si>
  <si>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</si>
  <si>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</si>
  <si>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</si>
  <si>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</si>
  <si>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</si>
  <si>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</si>
  <si>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</si>
  <si>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</si>
  <si>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</si>
  <si>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</si>
  <si>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</si>
  <si>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</si>
  <si>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</si>
  <si>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</si>
  <si>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</si>
  <si>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</si>
  <si>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</si>
  <si>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</si>
  <si>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</si>
  <si>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</si>
  <si>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</si>
  <si>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</si>
  <si>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</si>
  <si>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</si>
  <si>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</si>
  <si>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</si>
  <si>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</si>
  <si>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</si>
  <si>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</si>
  <si>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</si>
  <si>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</si>
  <si>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</si>
  <si>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</si>
  <si>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</si>
  <si>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</si>
  <si>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</si>
  <si>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</si>
  <si>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</si>
  <si>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</si>
  <si>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</si>
  <si>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</si>
  <si>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</si>
  <si>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</si>
  <si>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</si>
  <si>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</si>
  <si>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</si>
  <si>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</si>
  <si>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</si>
  <si>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</si>
  <si>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</si>
  <si>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</si>
  <si>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</si>
  <si>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</si>
  <si>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</si>
  <si>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</si>
  <si>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</si>
  <si>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</si>
  <si>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</si>
  <si>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</si>
  <si>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</si>
  <si>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</si>
  <si>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</si>
  <si>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</si>
  <si>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</si>
  <si>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</si>
  <si>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</si>
  <si>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</si>
  <si>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</si>
  <si>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</si>
  <si>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</si>
  <si>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</si>
  <si>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</si>
  <si>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</si>
  <si>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</si>
  <si>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</si>
  <si>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</si>
  <si>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</si>
  <si>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</si>
  <si>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</si>
  <si>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</si>
  <si>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</si>
  <si>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</si>
  <si>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</si>
  <si>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</si>
  <si>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</si>
  <si>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</si>
  <si>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</si>
  <si>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</si>
  <si>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</si>
  <si>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</si>
  <si>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</si>
  <si>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</si>
  <si>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</si>
  <si>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</si>
  <si>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</si>
  <si>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</si>
  <si>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</si>
  <si>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</si>
  <si>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</si>
  <si>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</si>
  <si>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</si>
  <si>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</si>
  <si>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</si>
  <si>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</si>
  <si>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</si>
  <si>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</si>
  <si>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</si>
  <si>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</si>
  <si>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</si>
  <si>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</si>
  <si>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</si>
  <si>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</si>
  <si>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</si>
  <si>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</si>
  <si>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</si>
  <si>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</si>
  <si>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</si>
  <si>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</si>
  <si>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</si>
  <si>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</si>
  <si>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</si>
  <si>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</si>
  <si>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</si>
  <si>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</si>
  <si>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</si>
  <si>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</si>
  <si>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</si>
  <si>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</si>
  <si>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</si>
  <si>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</si>
  <si>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</si>
  <si>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</si>
  <si>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</si>
  <si>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</si>
  <si>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</si>
  <si>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</si>
  <si>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</si>
  <si>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</si>
  <si>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</si>
  <si>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</si>
  <si>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</si>
  <si>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</si>
  <si>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</si>
  <si>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</si>
  <si>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</si>
  <si>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</si>
  <si>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</si>
  <si>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</si>
  <si>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</si>
  <si>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</si>
  <si>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</si>
  <si>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</si>
  <si>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</si>
  <si>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</si>
  <si>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</si>
  <si>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</si>
  <si>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</si>
  <si>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</si>
  <si>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</si>
  <si>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</si>
  <si>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</si>
  <si>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</si>
  <si>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</si>
  <si>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</si>
  <si>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</si>
  <si>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</si>
  <si>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</si>
  <si>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</si>
  <si>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</si>
  <si>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</si>
  <si>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</si>
  <si>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</si>
  <si>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</si>
  <si>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</si>
  <si>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</si>
  <si>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</si>
  <si>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</si>
  <si>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</si>
  <si>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</si>
  <si>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</si>
  <si>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</si>
  <si>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</si>
  <si>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</si>
  <si>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</si>
  <si>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</si>
  <si>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</si>
  <si>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</si>
  <si>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</si>
  <si>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</si>
  <si>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</si>
  <si>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</si>
  <si>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</si>
  <si>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</si>
  <si>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</si>
  <si>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</si>
  <si>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</si>
  <si>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</si>
  <si>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</si>
  <si>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</si>
  <si>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</si>
  <si>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</si>
  <si>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</si>
  <si>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</si>
  <si>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</si>
  <si>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</si>
  <si>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</si>
  <si>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</si>
  <si>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</si>
  <si>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</si>
  <si>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</si>
  <si>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</si>
  <si>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</si>
  <si>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</si>
  <si>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</si>
  <si>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</si>
  <si>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</si>
  <si>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</si>
  <si>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</si>
  <si>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</si>
  <si>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</si>
  <si>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</si>
  <si>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</si>
  <si>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</si>
  <si>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</si>
  <si>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</si>
  <si>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</si>
  <si>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</si>
  <si>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</si>
  <si>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</si>
  <si>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</si>
  <si>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</si>
  <si>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</si>
  <si>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</si>
  <si>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</si>
  <si>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</si>
  <si>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</si>
  <si>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</si>
  <si>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</si>
  <si>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</si>
  <si>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</si>
  <si>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</si>
  <si>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</si>
  <si>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</si>
  <si>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</si>
  <si>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</si>
  <si>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</si>
  <si>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</si>
  <si>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</si>
  <si>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</si>
  <si>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</si>
  <si>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</si>
  <si>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</si>
  <si>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</si>
  <si>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</si>
  <si>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</si>
  <si>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</si>
  <si>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</si>
  <si>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</si>
  <si>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</si>
  <si>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</si>
  <si>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</si>
  <si>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</si>
  <si>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</si>
  <si>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</si>
  <si>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</si>
  <si>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</si>
  <si>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</si>
  <si>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</si>
  <si>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</si>
  <si>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</si>
  <si>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</si>
  <si>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</si>
  <si>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</si>
  <si>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</si>
  <si>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</si>
  <si>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</si>
  <si>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</si>
  <si>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</si>
  <si>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</si>
  <si>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</si>
  <si>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</si>
  <si>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</si>
  <si>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</si>
  <si>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</si>
  <si>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</si>
  <si>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</si>
  <si>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</si>
  <si>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</si>
  <si>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</si>
  <si>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</si>
  <si>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</si>
  <si>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</si>
  <si>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</si>
  <si>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</si>
  <si>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</si>
  <si>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</si>
  <si>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</si>
  <si>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</si>
  <si>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</si>
  <si>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</si>
  <si>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</si>
  <si>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</si>
  <si>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</si>
  <si>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</si>
  <si>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</si>
  <si>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</si>
  <si>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</si>
  <si>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</si>
  <si>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</si>
  <si>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</si>
  <si>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</si>
  <si>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</si>
  <si>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</si>
  <si>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</si>
  <si>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</si>
  <si>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</si>
  <si>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</si>
  <si>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</si>
  <si>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</si>
  <si>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</si>
  <si>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</si>
  <si>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</si>
  <si>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</si>
  <si>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</si>
  <si>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</si>
  <si>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</si>
  <si>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</si>
  <si>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</si>
  <si>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</si>
  <si>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</si>
  <si>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</si>
  <si>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</si>
  <si>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</si>
  <si>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</si>
  <si>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</si>
  <si>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</si>
  <si>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</si>
  <si>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</si>
  <si>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</si>
  <si>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</si>
  <si>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</si>
  <si>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</si>
  <si>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</si>
  <si>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</si>
  <si>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</si>
  <si>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</si>
  <si>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</si>
  <si>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</si>
  <si>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</si>
  <si>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</si>
  <si>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</si>
  <si>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</si>
  <si>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</si>
  <si>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</si>
  <si>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</si>
  <si>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</si>
  <si>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</si>
  <si>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</si>
  <si>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</si>
  <si>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</si>
  <si>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</si>
  <si>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</si>
  <si>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</si>
  <si>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</si>
  <si>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</si>
  <si>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</si>
  <si>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</si>
  <si>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</si>
  <si>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</si>
  <si>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</si>
  <si>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</si>
  <si>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</si>
  <si>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</si>
  <si>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</si>
  <si>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</si>
  <si>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</si>
  <si>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</si>
  <si>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</si>
  <si>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</si>
  <si>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</si>
  <si>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</si>
  <si>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</si>
  <si>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</si>
  <si>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</si>
  <si>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</si>
  <si>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</si>
  <si>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</si>
  <si>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</si>
  <si>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</si>
  <si>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</si>
  <si>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</si>
  <si>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</si>
  <si>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</si>
  <si>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</si>
  <si>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</si>
  <si>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</si>
  <si>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</si>
  <si>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</si>
  <si>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</si>
  <si>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</si>
  <si>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</si>
  <si>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</si>
  <si>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</si>
  <si>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</si>
  <si>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</si>
  <si>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</si>
  <si>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</si>
  <si>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</si>
  <si>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</si>
  <si>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</si>
  <si>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</si>
  <si>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</si>
  <si>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</si>
  <si>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</si>
  <si>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</si>
  <si>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</si>
  <si>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</si>
  <si>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</si>
  <si>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</si>
  <si>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</si>
  <si>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</si>
  <si>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</si>
  <si>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</si>
  <si>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</si>
  <si>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</si>
  <si>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</si>
  <si>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</si>
  <si>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</si>
  <si>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</si>
  <si>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</si>
  <si>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</si>
  <si>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</si>
  <si>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</si>
  <si>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</si>
  <si>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</si>
  <si>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</si>
  <si>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</si>
  <si>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</si>
  <si>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</si>
  <si>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</si>
  <si>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</si>
  <si>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</si>
  <si>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</si>
  <si>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</si>
  <si>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</si>
  <si>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</si>
  <si>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</si>
  <si>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</si>
  <si>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</si>
  <si>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</si>
  <si>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</si>
  <si>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</si>
  <si>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</si>
  <si>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</si>
  <si>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</si>
  <si>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</si>
  <si>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</si>
  <si>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</si>
  <si>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</si>
  <si>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</si>
  <si>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</si>
  <si>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</si>
  <si>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</si>
  <si>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</si>
  <si>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</si>
  <si>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</si>
  <si>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</si>
  <si>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</si>
  <si>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</si>
  <si>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</si>
  <si>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</si>
  <si>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</si>
  <si>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</si>
  <si>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</si>
  <si>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</si>
  <si>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</si>
  <si>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</si>
  <si>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</si>
  <si>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</si>
  <si>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</si>
  <si>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</si>
  <si>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</si>
  <si>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</si>
  <si>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</si>
  <si>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</si>
  <si>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</si>
  <si>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</si>
  <si>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</si>
  <si>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</si>
  <si>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</si>
  <si>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</si>
  <si>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</si>
  <si>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</si>
  <si>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</si>
  <si>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</si>
  <si>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</si>
  <si>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</si>
  <si>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</si>
  <si>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</si>
  <si>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</si>
  <si>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</si>
  <si>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</si>
  <si>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</si>
  <si>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</si>
  <si>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</si>
  <si>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</si>
  <si>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</si>
  <si>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</si>
  <si>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</si>
  <si>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</si>
  <si>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</si>
  <si>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</si>
  <si>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</si>
  <si>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</si>
  <si>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</si>
  <si>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</si>
  <si>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</si>
  <si>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</si>
  <si>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</si>
  <si>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</si>
  <si>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</si>
  <si>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</si>
  <si>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</si>
  <si>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</si>
  <si>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</si>
  <si>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</si>
  <si>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</si>
  <si>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</si>
  <si>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</si>
  <si>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</si>
  <si>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</si>
  <si>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</si>
  <si>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</si>
  <si>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</si>
  <si>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</si>
  <si>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</si>
  <si>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</si>
  <si>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</si>
  <si>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</si>
  <si>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</si>
  <si>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</si>
  <si>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</si>
  <si>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</si>
  <si>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</si>
  <si>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</si>
  <si>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</si>
  <si>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</si>
  <si>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</si>
  <si>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</si>
  <si>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</si>
  <si>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</si>
  <si>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</si>
  <si>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</si>
  <si>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</si>
  <si>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</si>
  <si>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</si>
  <si>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</si>
  <si>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</si>
  <si>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</si>
  <si>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</si>
  <si>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</si>
  <si>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</si>
  <si>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</si>
  <si>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</si>
  <si>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</si>
  <si>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</si>
  <si>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</si>
  <si>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</si>
  <si>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</si>
  <si>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</si>
  <si>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</si>
  <si>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</si>
  <si>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</si>
  <si>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</si>
  <si>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</si>
  <si>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</si>
  <si>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</si>
  <si>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</si>
  <si>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</si>
  <si>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</si>
  <si>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</si>
  <si>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</si>
  <si>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</si>
  <si>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</si>
  <si>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</si>
  <si>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</si>
  <si>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</si>
  <si>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</si>
  <si>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</si>
  <si>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</si>
  <si>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</si>
  <si>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</si>
  <si>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</si>
  <si>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</si>
  <si>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</si>
  <si>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</si>
  <si>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</si>
  <si>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</si>
  <si>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</si>
  <si>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</si>
  <si>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</si>
  <si>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</si>
  <si>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</si>
  <si>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</si>
  <si>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</si>
  <si>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</si>
  <si>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</si>
  <si>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</si>
  <si>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</si>
  <si>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</si>
  <si>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</si>
  <si>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</si>
  <si>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</si>
  <si>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</si>
  <si>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</si>
  <si>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</si>
  <si>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</si>
  <si>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</si>
  <si>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</si>
  <si>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</si>
  <si>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</si>
  <si>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</si>
  <si>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</si>
  <si>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</si>
  <si>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</si>
  <si>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</si>
  <si>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</si>
  <si>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</si>
  <si>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</si>
  <si>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</si>
  <si>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</si>
  <si>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</si>
  <si>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</si>
  <si>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</si>
  <si>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</si>
  <si>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</si>
  <si>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</si>
  <si>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</si>
  <si>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</si>
  <si>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</si>
  <si>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</si>
  <si>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</si>
  <si>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</si>
  <si>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</si>
  <si>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</si>
  <si>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</si>
  <si>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</si>
  <si>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</si>
  <si>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</si>
  <si>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</si>
  <si>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</si>
  <si>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</si>
  <si>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</si>
  <si>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</si>
  <si>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</si>
  <si>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</si>
  <si>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</si>
  <si>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</si>
  <si>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</si>
  <si>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</si>
  <si>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</si>
  <si>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</si>
  <si>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</si>
  <si>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</si>
  <si>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</si>
  <si>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</si>
  <si>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</si>
  <si>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</si>
  <si>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</si>
  <si>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</si>
  <si>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</si>
  <si>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</si>
  <si>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</si>
  <si>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</si>
  <si>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</si>
  <si>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</si>
  <si>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</si>
  <si>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</si>
  <si>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</si>
  <si>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</si>
  <si>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</si>
  <si>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</si>
  <si>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</si>
  <si>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</si>
  <si>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</si>
  <si>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</si>
  <si>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</si>
  <si>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</si>
  <si>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</si>
  <si>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</si>
  <si>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</si>
  <si>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</si>
  <si>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</si>
  <si>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</si>
  <si>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</si>
  <si>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</si>
  <si>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</si>
  <si>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</si>
  <si>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</si>
  <si>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</si>
  <si>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</si>
  <si>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</si>
  <si>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</si>
  <si>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</si>
  <si>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</si>
  <si>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</si>
  <si>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</si>
  <si>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</si>
  <si>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</si>
  <si>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</si>
  <si>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</si>
  <si>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</si>
  <si>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</si>
  <si>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</si>
  <si>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</si>
  <si>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</si>
  <si>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</si>
  <si>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</si>
  <si>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</si>
  <si>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</si>
  <si>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</si>
  <si>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</si>
  <si>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</si>
  <si>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</si>
  <si>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</si>
  <si>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</si>
  <si>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</si>
  <si>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</si>
  <si>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</si>
  <si>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</si>
  <si>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</si>
  <si>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</si>
  <si>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</si>
  <si>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</si>
  <si>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</si>
  <si>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</si>
  <si>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</si>
  <si>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</si>
  <si>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</si>
  <si>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</si>
  <si>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</si>
  <si>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</si>
  <si>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</si>
  <si>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</si>
  <si>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</si>
  <si>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</si>
  <si>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</si>
  <si>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</si>
  <si>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</si>
  <si>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</si>
  <si>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</si>
  <si>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</si>
  <si>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</si>
  <si>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</si>
  <si>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</si>
  <si>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</si>
  <si>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</si>
  <si>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</si>
  <si>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</si>
  <si>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</si>
  <si>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</si>
  <si>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</si>
  <si>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</si>
  <si>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</si>
  <si>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</si>
  <si>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</si>
  <si>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</si>
  <si>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</si>
  <si>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</si>
  <si>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</si>
  <si>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</si>
  <si>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</si>
  <si>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</si>
  <si>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</si>
  <si>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</si>
  <si>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</si>
  <si>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</si>
  <si>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</si>
  <si>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</si>
  <si>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</si>
  <si>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</si>
  <si>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</si>
  <si>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</si>
  <si>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</si>
  <si>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</si>
  <si>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</si>
  <si>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</si>
  <si>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</si>
  <si>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</si>
  <si>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</si>
  <si>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</si>
  <si>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</si>
  <si>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</si>
  <si>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</si>
  <si>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</si>
  <si>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</si>
  <si>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</si>
  <si>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</si>
  <si>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</si>
  <si>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</si>
  <si>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</si>
  <si>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</si>
  <si>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</si>
  <si>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</si>
  <si>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</si>
  <si>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</si>
  <si>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</si>
  <si>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</si>
  <si>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</si>
  <si>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</si>
  <si>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</si>
  <si>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</si>
  <si>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</si>
  <si>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</si>
  <si>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</si>
  <si>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</si>
  <si>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</si>
  <si>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</si>
  <si>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</si>
  <si>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</si>
  <si>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</si>
  <si>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</si>
  <si>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</si>
  <si>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</si>
  <si>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</si>
  <si>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</si>
  <si>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</si>
  <si>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</si>
  <si>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</si>
  <si>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</si>
  <si>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</si>
  <si>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</si>
  <si>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</si>
  <si>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</si>
  <si>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</si>
  <si>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</si>
  <si>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</si>
  <si>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</si>
  <si>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</si>
  <si>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</si>
  <si>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</si>
  <si>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</si>
  <si>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</si>
  <si>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</si>
  <si>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</si>
  <si>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</si>
  <si>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</si>
  <si>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</si>
  <si>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</si>
  <si>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</si>
  <si>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</si>
  <si>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</si>
  <si>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</si>
  <si>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</si>
  <si>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</si>
  <si>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</si>
  <si>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</si>
  <si>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</si>
  <si>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</si>
  <si>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</si>
  <si>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</si>
  <si>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</si>
  <si>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</si>
  <si>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</si>
  <si>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</si>
  <si>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</si>
  <si>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</si>
  <si>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</si>
  <si>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</si>
  <si>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</si>
  <si>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</si>
  <si>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</si>
  <si>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</si>
  <si>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</si>
  <si>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</si>
  <si>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</si>
  <si>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</si>
  <si>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</si>
  <si>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</si>
  <si>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</si>
  <si>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</si>
  <si>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</si>
  <si>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</si>
  <si>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</si>
  <si>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</si>
  <si>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</si>
  <si>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</si>
  <si>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</si>
  <si>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</si>
  <si>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</si>
  <si>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</si>
  <si>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</si>
  <si>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</si>
  <si>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</si>
  <si>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</si>
  <si>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</si>
  <si>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</si>
  <si>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</si>
  <si>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</si>
  <si>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</si>
  <si>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</si>
  <si>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</si>
  <si>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</si>
  <si>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</si>
  <si>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</si>
  <si>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</si>
  <si>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</si>
  <si>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</si>
  <si>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</si>
  <si>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</si>
  <si>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</si>
  <si>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</si>
  <si>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</si>
  <si>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</si>
  <si>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</si>
  <si>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</si>
  <si>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</si>
  <si>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</si>
  <si>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</si>
  <si>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</si>
  <si>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</si>
  <si>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</si>
  <si>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</si>
  <si>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</si>
  <si>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</si>
  <si>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</si>
  <si>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</si>
  <si>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</si>
  <si>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</si>
  <si>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</si>
  <si>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</si>
  <si>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</si>
  <si>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</si>
  <si>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</si>
  <si>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</si>
  <si>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</si>
  <si>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</si>
  <si>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</si>
  <si>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</si>
  <si>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</si>
  <si>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</si>
  <si>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</si>
  <si>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</si>
  <si>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</si>
  <si>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</si>
  <si>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</si>
  <si>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</si>
  <si>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</si>
  <si>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</si>
  <si>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</si>
  <si>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</si>
  <si>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</si>
  <si>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</si>
  <si>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</si>
  <si>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</si>
  <si>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</si>
  <si>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</si>
  <si>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</si>
  <si>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</si>
  <si>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</si>
  <si>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</si>
  <si>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</si>
  <si>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</si>
  <si>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</si>
  <si>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</si>
  <si>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</si>
  <si>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</si>
  <si>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</si>
  <si>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</si>
  <si>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</si>
  <si>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</si>
  <si>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</si>
  <si>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</si>
  <si>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</si>
  <si>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</si>
  <si>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</si>
  <si>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</si>
  <si>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</si>
  <si>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</si>
  <si>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</si>
  <si>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</si>
  <si>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</si>
  <si>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</si>
  <si>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</si>
  <si>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</si>
  <si>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</si>
  <si>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</si>
  <si>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</si>
  <si>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</si>
  <si>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</si>
  <si>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</si>
  <si>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</si>
  <si>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</si>
  <si>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</si>
  <si>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</si>
  <si>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</si>
  <si>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</si>
  <si>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</si>
  <si>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</si>
  <si>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</si>
  <si>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</si>
  <si>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</si>
  <si>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</si>
  <si>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</si>
  <si>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</si>
  <si>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</si>
  <si>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</si>
  <si>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</si>
  <si>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</si>
  <si>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</si>
  <si>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</si>
  <si>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</si>
  <si>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</si>
  <si>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</si>
  <si>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</si>
  <si>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</si>
  <si>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</si>
  <si>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</si>
  <si>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</si>
  <si>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</si>
  <si>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</si>
  <si>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</si>
  <si>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</si>
  <si>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</si>
  <si>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</si>
  <si>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</si>
  <si>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</si>
  <si>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</si>
  <si>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</si>
  <si>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</si>
  <si>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</si>
  <si>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</si>
  <si>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</si>
  <si>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</si>
  <si>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</si>
  <si>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</si>
  <si>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</si>
  <si>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</si>
  <si>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</si>
  <si>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</si>
  <si>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</si>
  <si>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</si>
  <si>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</si>
  <si>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</si>
  <si>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</si>
  <si>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</si>
  <si>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</si>
  <si>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</si>
  <si>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</si>
  <si>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</si>
  <si>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</si>
  <si>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</si>
  <si>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</si>
  <si>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</si>
  <si>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</si>
  <si>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</si>
  <si>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</si>
  <si>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</si>
  <si>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</si>
  <si>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</si>
  <si>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</si>
  <si>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</si>
  <si>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</si>
  <si>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</si>
  <si>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</si>
  <si>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</si>
  <si>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</si>
  <si>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</si>
  <si>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</si>
  <si>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</si>
  <si>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</si>
  <si>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</si>
  <si>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</si>
  <si>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</si>
  <si>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</si>
  <si>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</si>
  <si>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</si>
  <si>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</si>
  <si>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</si>
  <si>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</si>
  <si>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</si>
  <si>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</si>
  <si>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</si>
  <si>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</si>
  <si>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</si>
  <si>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</si>
  <si>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</si>
  <si>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</si>
  <si>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</si>
  <si>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</si>
  <si>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</si>
  <si>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</si>
  <si>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</si>
  <si>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</si>
  <si>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</si>
  <si>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</si>
  <si>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</si>
  <si>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</si>
  <si>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</si>
  <si>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</si>
  <si>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</si>
  <si>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</si>
  <si>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</si>
  <si>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</si>
  <si>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</si>
  <si>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</si>
  <si>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</si>
  <si>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</si>
  <si>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</si>
  <si>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</si>
  <si>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</si>
  <si>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</si>
  <si>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</si>
  <si>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</si>
  <si>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</si>
  <si>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</si>
  <si>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</si>
  <si>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</si>
  <si>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</si>
  <si>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</si>
  <si>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</si>
  <si>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</si>
  <si>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</si>
  <si>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</si>
  <si>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</si>
  <si>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</si>
  <si>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</si>
  <si>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</si>
  <si>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</si>
  <si>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</si>
  <si>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</si>
  <si>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</si>
  <si>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</si>
  <si>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</si>
  <si>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</si>
  <si>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</si>
  <si>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</si>
  <si>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</si>
  <si>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</si>
  <si>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</si>
  <si>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</si>
  <si>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</si>
  <si>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</si>
  <si>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</si>
  <si>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</si>
  <si>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</si>
  <si>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</si>
  <si>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</si>
  <si>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</si>
  <si>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</si>
  <si>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</si>
  <si>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</si>
  <si>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</si>
  <si>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</si>
  <si>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</si>
  <si>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</si>
  <si>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</si>
  <si>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</si>
  <si>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</si>
  <si>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</si>
  <si>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</si>
  <si>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</si>
  <si>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</si>
  <si>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</si>
  <si>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</si>
  <si>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</si>
  <si>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</si>
  <si>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</si>
  <si>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</si>
  <si>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</si>
  <si>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</si>
  <si>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</si>
  <si>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</si>
  <si>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</si>
  <si>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</si>
  <si>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</si>
  <si>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</si>
  <si>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</si>
  <si>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</si>
  <si>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</si>
  <si>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</si>
  <si>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</si>
  <si>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</si>
  <si>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</si>
  <si>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</si>
  <si>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</si>
  <si>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</si>
  <si>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</si>
  <si>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</si>
  <si>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</si>
  <si>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</si>
  <si>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</si>
  <si>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</si>
  <si>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</si>
  <si>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</si>
  <si>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</si>
  <si>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</si>
  <si>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</si>
  <si>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</si>
  <si>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</si>
  <si>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</si>
  <si>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</si>
  <si>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</si>
  <si>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</si>
  <si>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</si>
  <si>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</si>
  <si>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</si>
  <si>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</si>
  <si>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</si>
  <si>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</si>
  <si>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</si>
  <si>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</si>
  <si>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</si>
  <si>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</si>
  <si>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</si>
  <si>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</si>
  <si>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</si>
  <si>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</si>
  <si>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</si>
  <si>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</si>
  <si>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</si>
  <si>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</si>
  <si>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</si>
  <si>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</si>
  <si>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</si>
  <si>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</si>
  <si>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</si>
  <si>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</si>
  <si>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</si>
  <si>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</si>
  <si>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</si>
  <si>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</si>
  <si>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</si>
  <si>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</si>
  <si>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</si>
  <si>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</si>
  <si>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</si>
  <si>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</si>
  <si>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</si>
  <si>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</si>
  <si>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</si>
  <si>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</si>
  <si>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</si>
  <si>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</si>
  <si>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</si>
  <si>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</si>
  <si>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</si>
  <si>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</si>
  <si>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</si>
  <si>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</si>
  <si>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</si>
  <si>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</si>
  <si>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</si>
  <si>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</si>
  <si>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</si>
  <si>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</si>
  <si>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</si>
  <si>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</si>
  <si>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</si>
  <si>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</si>
  <si>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</si>
  <si>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</si>
  <si>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</si>
  <si>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</si>
  <si>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</si>
  <si>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</si>
  <si>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</si>
  <si>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</si>
  <si>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</si>
  <si>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</si>
  <si>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</si>
  <si>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</si>
  <si>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</si>
  <si>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</si>
  <si>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</si>
  <si>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</si>
  <si>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</si>
  <si>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</si>
  <si>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</si>
  <si>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</si>
  <si>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</si>
  <si>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</si>
  <si>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</si>
  <si>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</si>
  <si>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</si>
  <si>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</si>
  <si>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</si>
  <si>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</si>
  <si>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</si>
  <si>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</si>
  <si>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</si>
  <si>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</si>
  <si>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</si>
  <si>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</si>
  <si>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</si>
  <si>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</si>
  <si>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</si>
  <si>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</si>
  <si>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</si>
  <si>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</si>
  <si>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</si>
  <si>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</si>
  <si>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</si>
  <si>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</si>
  <si>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</si>
  <si>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</si>
  <si>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</si>
  <si>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</si>
  <si>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</si>
  <si>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</si>
  <si>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</si>
  <si>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</si>
  <si>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</si>
  <si>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</si>
  <si>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</si>
  <si>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</si>
  <si>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</si>
  <si>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</si>
  <si>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</si>
  <si>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</si>
  <si>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</si>
  <si>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</si>
  <si>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</si>
  <si>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</si>
  <si>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</si>
  <si>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</si>
  <si>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</si>
  <si>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</si>
  <si>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</si>
  <si>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</si>
  <si>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</si>
  <si>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</si>
  <si>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</si>
  <si>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</si>
  <si>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</si>
  <si>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</si>
  <si>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</si>
  <si>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</si>
  <si>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</si>
  <si>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</si>
  <si>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</si>
  <si>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</si>
  <si>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</si>
  <si>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</si>
  <si>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</si>
  <si>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</si>
  <si>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</si>
  <si>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</si>
  <si>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</si>
  <si>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</si>
  <si>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</si>
  <si>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</si>
  <si>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</si>
  <si>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</si>
  <si>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</si>
  <si>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</si>
  <si>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</si>
  <si>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</si>
  <si>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</si>
  <si>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</si>
  <si>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</si>
  <si>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</si>
  <si>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</si>
  <si>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</si>
  <si>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</si>
  <si>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</si>
  <si>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</si>
  <si>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</si>
  <si>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</si>
  <si>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</si>
  <si>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</si>
  <si>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</si>
  <si>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</si>
  <si>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</si>
  <si>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</si>
  <si>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</si>
  <si>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</si>
  <si>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</si>
  <si>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</si>
  <si>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</si>
  <si>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</si>
  <si>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</si>
  <si>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</si>
  <si>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</si>
  <si>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</si>
  <si>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</si>
  <si>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</si>
  <si>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</si>
  <si>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</si>
  <si>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</si>
  <si>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</si>
  <si>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</si>
  <si>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</si>
  <si>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</si>
  <si>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</si>
  <si>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</si>
  <si>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</si>
  <si>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</si>
  <si>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</si>
  <si>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</si>
  <si>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</si>
  <si>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</si>
  <si>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</si>
  <si>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</si>
  <si>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</si>
  <si>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</si>
  <si>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</si>
  <si>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</si>
  <si>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</si>
  <si>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</si>
  <si>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</si>
  <si>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</si>
  <si>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</si>
  <si>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</si>
  <si>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</si>
  <si>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</si>
  <si>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</si>
  <si>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</si>
  <si>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</si>
  <si>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</si>
  <si>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</si>
  <si>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</si>
  <si>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</si>
  <si>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</si>
  <si>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</si>
  <si>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</si>
  <si>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</si>
  <si>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</si>
  <si>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</si>
  <si>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</si>
  <si>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</si>
  <si>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</si>
  <si>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</si>
  <si>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</si>
  <si>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</si>
  <si>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</si>
  <si>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</si>
  <si>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</si>
  <si>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</si>
  <si>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</si>
  <si>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</si>
  <si>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</si>
  <si>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</si>
  <si>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</si>
  <si>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</si>
  <si>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</si>
  <si>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</si>
  <si>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</si>
  <si>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</si>
  <si>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</si>
  <si>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</si>
  <si>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</si>
  <si>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</si>
  <si>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</si>
  <si>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</si>
  <si>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</si>
  <si>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</si>
  <si>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</si>
  <si>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</si>
  <si>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</si>
  <si>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</si>
  <si>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</si>
  <si>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</si>
  <si>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</si>
  <si>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</si>
  <si>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</si>
  <si>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</si>
  <si>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</si>
  <si>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</si>
  <si>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</si>
  <si>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</si>
  <si>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</si>
  <si>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</si>
  <si>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</si>
  <si>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</si>
  <si>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</si>
  <si>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</si>
  <si>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</si>
  <si>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</si>
  <si>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</si>
  <si>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</si>
  <si>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</si>
  <si>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</si>
  <si>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</si>
  <si>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</si>
  <si>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</si>
  <si>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</si>
  <si>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</si>
  <si>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</si>
  <si>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</si>
  <si>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</si>
  <si>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</si>
  <si>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</si>
  <si>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</si>
  <si>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</si>
  <si>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</si>
  <si>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</si>
  <si>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</si>
  <si>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</si>
  <si>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</si>
  <si>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</si>
  <si>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</si>
  <si>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</si>
  <si>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</si>
  <si>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</si>
  <si>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</si>
  <si>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</si>
  <si>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</si>
  <si>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</si>
  <si>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</si>
  <si>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</si>
  <si>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</si>
  <si>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</si>
  <si>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</si>
  <si>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</si>
  <si>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</si>
  <si>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</si>
  <si>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</si>
  <si>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</si>
  <si>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</si>
  <si>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</si>
  <si>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</si>
  <si>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</si>
  <si>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</si>
  <si>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</si>
  <si>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</si>
  <si>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</si>
  <si>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</si>
  <si>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</si>
  <si>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</si>
  <si>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</si>
  <si>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</si>
  <si>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</si>
  <si>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</si>
  <si>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</si>
  <si>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</si>
  <si>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</si>
  <si>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</si>
  <si>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</si>
  <si>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</si>
  <si>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</si>
  <si>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</si>
  <si>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</si>
  <si>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</si>
  <si>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</si>
  <si>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</si>
  <si>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</si>
  <si>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</si>
  <si>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</si>
  <si>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</si>
  <si>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</si>
  <si>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</si>
  <si>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</si>
  <si>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</si>
  <si>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</si>
  <si>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</si>
  <si>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</si>
  <si>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</si>
  <si>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</si>
  <si>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</si>
  <si>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</si>
  <si>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</si>
  <si>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</si>
  <si>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</si>
  <si>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</si>
  <si>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</si>
  <si>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</si>
  <si>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</si>
  <si>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</si>
  <si>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</si>
  <si>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</si>
  <si>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</si>
  <si>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</si>
  <si>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</si>
  <si>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</si>
  <si>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</si>
  <si>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</si>
  <si>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</si>
  <si>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</si>
  <si>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</si>
  <si>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</si>
  <si>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</si>
  <si>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</si>
  <si>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</si>
  <si>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</si>
  <si>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</si>
  <si>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</si>
  <si>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</si>
  <si>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</si>
  <si>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</si>
  <si>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</si>
  <si>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</si>
  <si>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</si>
  <si>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</si>
  <si>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</si>
  <si>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</si>
  <si>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</si>
  <si>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</si>
  <si>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</si>
  <si>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</si>
  <si>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</si>
  <si>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</si>
  <si>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</si>
  <si>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</si>
  <si>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</si>
  <si>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</si>
  <si>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</si>
  <si>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</si>
  <si>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</si>
  <si>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</si>
  <si>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</si>
  <si>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</si>
  <si>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</si>
  <si>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</si>
  <si>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</si>
  <si>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</si>
  <si>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</si>
  <si>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</si>
  <si>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</si>
  <si>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</si>
  <si>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</si>
  <si>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</si>
  <si>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</si>
  <si>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</si>
  <si>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</si>
  <si>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</si>
  <si>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</si>
  <si>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</si>
  <si>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</si>
  <si>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</si>
  <si>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</si>
  <si>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</si>
  <si>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</si>
  <si>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</si>
  <si>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</si>
  <si>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</si>
  <si>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</si>
  <si>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</si>
  <si>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</si>
  <si>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</si>
  <si>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</si>
  <si>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</si>
  <si>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</si>
  <si>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</si>
  <si>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</si>
  <si>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</si>
  <si>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</si>
  <si>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</si>
  <si>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</si>
  <si>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</si>
  <si>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</si>
  <si>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</si>
  <si>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</si>
  <si>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</si>
  <si>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</si>
  <si>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</si>
  <si>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</si>
  <si>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</si>
  <si>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</si>
  <si>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</si>
  <si>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</si>
  <si>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</si>
  <si>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</si>
  <si>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</si>
  <si>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</si>
  <si>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</si>
  <si>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</si>
  <si>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</si>
  <si>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</si>
  <si>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</si>
  <si>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</si>
  <si>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</si>
  <si>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</si>
  <si>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</si>
  <si>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</si>
  <si>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</si>
  <si>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</si>
  <si>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</si>
  <si>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</si>
  <si>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</si>
  <si>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</si>
  <si>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</si>
  <si>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</si>
  <si>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</si>
  <si>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</si>
  <si>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</si>
  <si>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</si>
  <si>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</si>
  <si>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</si>
  <si>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</si>
  <si>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</si>
  <si>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</si>
  <si>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</si>
  <si>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</si>
  <si>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</si>
  <si>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</si>
  <si>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</si>
  <si>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</si>
  <si>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</si>
  <si>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</si>
  <si>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</si>
  <si>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</si>
  <si>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</si>
  <si>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</si>
  <si>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</si>
  <si>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</si>
  <si>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</si>
  <si>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</si>
  <si>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</si>
  <si>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</si>
  <si>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</si>
  <si>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</si>
  <si>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</si>
  <si>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</si>
  <si>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</si>
  <si>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</si>
  <si>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</si>
  <si>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</si>
  <si>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</si>
  <si>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</si>
  <si>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</si>
  <si>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</si>
  <si>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</si>
  <si>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</si>
  <si>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</si>
  <si>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</si>
  <si>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</si>
  <si>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</si>
  <si>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</si>
  <si>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</si>
  <si>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</si>
  <si>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</si>
  <si>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</si>
  <si>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</si>
  <si>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</si>
  <si>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</si>
  <si>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</si>
  <si>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</si>
  <si>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</si>
  <si>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</si>
  <si>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</si>
  <si>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</si>
  <si>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</si>
  <si>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</si>
  <si>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</si>
  <si>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</si>
  <si>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</si>
  <si>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</si>
  <si>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</si>
  <si>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</si>
  <si>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</si>
  <si>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</si>
  <si>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</si>
  <si>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</si>
  <si>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</si>
  <si>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</si>
  <si>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</si>
  <si>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</si>
  <si>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</si>
  <si>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</si>
  <si>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</si>
  <si>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</si>
  <si>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</si>
  <si>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</si>
  <si>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</si>
  <si>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</si>
  <si>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</si>
  <si>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</si>
  <si>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</si>
  <si>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</si>
  <si>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</si>
  <si>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</si>
  <si>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</si>
  <si>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</si>
  <si>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</si>
  <si>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</si>
  <si>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</si>
  <si>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</si>
  <si>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</si>
  <si>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</si>
  <si>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</si>
  <si>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</si>
  <si>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</si>
  <si>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</si>
  <si>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</si>
  <si>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</si>
  <si>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</si>
  <si>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</si>
  <si>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</si>
  <si>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</si>
  <si>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</si>
  <si>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</si>
  <si>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</si>
  <si>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</si>
  <si>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</si>
  <si>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</si>
  <si>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</si>
  <si>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</si>
  <si>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</si>
  <si>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</si>
  <si>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</si>
  <si>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</si>
  <si>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</si>
  <si>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</si>
  <si>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</si>
  <si>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</si>
  <si>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</si>
  <si>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</si>
  <si>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</si>
  <si>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</si>
  <si>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</si>
  <si>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</si>
  <si>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</si>
  <si>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</si>
  <si>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</si>
  <si>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</si>
  <si>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</si>
  <si>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</si>
  <si>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</si>
  <si>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</si>
  <si>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</si>
  <si>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</si>
  <si>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</si>
  <si>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</si>
  <si>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</si>
  <si>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</si>
  <si>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</si>
  <si>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</si>
  <si>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</si>
  <si>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</si>
  <si>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</si>
  <si>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</si>
  <si>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</si>
  <si>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</si>
  <si>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</si>
  <si>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</si>
  <si>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</si>
  <si>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</si>
  <si>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</si>
  <si>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</si>
  <si>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</si>
  <si>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</si>
  <si>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</si>
  <si>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</si>
  <si>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</si>
  <si>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</si>
  <si>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</si>
  <si>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</si>
  <si>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</si>
  <si>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</si>
  <si>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</si>
  <si>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</si>
  <si>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</si>
  <si>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</si>
  <si>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</si>
  <si>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</si>
  <si>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</si>
  <si>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</si>
  <si>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</si>
  <si>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</si>
  <si>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</si>
  <si>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</si>
  <si>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</si>
  <si>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</si>
  <si>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</si>
  <si>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</si>
  <si>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</si>
  <si>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</si>
  <si>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</si>
  <si>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</si>
  <si>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</si>
  <si>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</si>
  <si>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</si>
  <si>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</si>
  <si>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</si>
  <si>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</si>
  <si>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</si>
  <si>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</si>
  <si>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</si>
  <si>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</si>
  <si>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</si>
  <si>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</si>
  <si>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</si>
  <si>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</si>
  <si>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</si>
  <si>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</si>
  <si>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</si>
  <si>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</si>
  <si>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</si>
  <si>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</si>
  <si>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</si>
  <si>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</si>
  <si>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</si>
  <si>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</si>
  <si>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</si>
  <si>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</si>
  <si>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</si>
  <si>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</si>
  <si>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</si>
  <si>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</si>
  <si>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</si>
  <si>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</si>
  <si>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</si>
  <si>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</si>
  <si>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</si>
  <si>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</si>
  <si>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</si>
  <si>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</si>
  <si>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</si>
  <si>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</si>
  <si>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</si>
  <si>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</si>
  <si>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</si>
  <si>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</si>
  <si>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</si>
  <si>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</si>
  <si>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</si>
  <si>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</si>
  <si>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</si>
  <si>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</si>
  <si>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</si>
  <si>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</si>
  <si>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</si>
  <si>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</si>
  <si>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</si>
  <si>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</si>
  <si>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</si>
  <si>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</si>
  <si>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</si>
  <si>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</si>
  <si>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</si>
  <si>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</si>
  <si>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</si>
  <si>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</si>
  <si>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</si>
  <si>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</si>
  <si>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</si>
  <si>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</si>
  <si>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</si>
  <si>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</si>
  <si>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</si>
  <si>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</si>
  <si>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</si>
  <si>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</si>
  <si>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</si>
  <si>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</si>
  <si>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</si>
  <si>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</si>
  <si>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</si>
  <si>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</si>
  <si>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</si>
  <si>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</si>
  <si>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</si>
  <si>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</si>
  <si>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</si>
  <si>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</si>
  <si>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</si>
  <si>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</si>
  <si>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</si>
  <si>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</si>
  <si>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</si>
  <si>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</si>
  <si>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</si>
  <si>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</si>
  <si>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</si>
  <si>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</si>
  <si>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</si>
  <si>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</si>
  <si>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</si>
  <si>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</si>
  <si>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</si>
  <si>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</si>
  <si>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</si>
  <si>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</si>
  <si>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</si>
  <si>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</si>
  <si>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</si>
  <si>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</si>
  <si>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</si>
  <si>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</si>
  <si>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</si>
  <si>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</si>
  <si>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</si>
  <si>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</si>
  <si>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</si>
  <si>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</si>
  <si>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</si>
  <si>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</si>
  <si>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</si>
  <si>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</si>
  <si>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</si>
  <si>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</si>
  <si>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</si>
  <si>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</si>
  <si>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</si>
  <si>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</si>
  <si>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</si>
  <si>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</si>
  <si>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</si>
  <si>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</si>
  <si>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</si>
  <si>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</si>
  <si>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</si>
  <si>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</si>
  <si>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</si>
  <si>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</si>
  <si>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</si>
  <si>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</si>
  <si>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</si>
  <si>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</si>
  <si>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</si>
  <si>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</si>
  <si>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</si>
  <si>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</si>
  <si>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</si>
  <si>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</si>
  <si>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</si>
  <si>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</si>
  <si>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</si>
  <si>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</si>
  <si>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</si>
  <si>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</si>
  <si>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</si>
  <si>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</si>
  <si>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</si>
  <si>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</si>
  <si>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</si>
  <si>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</si>
  <si>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</si>
  <si>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</si>
  <si>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</si>
  <si>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</si>
  <si>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</si>
  <si>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</si>
  <si>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</si>
  <si>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</si>
  <si>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</si>
  <si>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</si>
  <si>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</si>
  <si>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</si>
  <si>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</si>
  <si>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</si>
  <si>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</si>
  <si>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</si>
  <si>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</si>
  <si>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</si>
  <si>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</si>
  <si>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</si>
  <si>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</si>
  <si>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</si>
  <si>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</si>
  <si>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</si>
  <si>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</si>
  <si>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</si>
  <si>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</si>
  <si>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</si>
  <si>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</si>
  <si>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</si>
  <si>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</si>
  <si>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</si>
  <si>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</si>
  <si>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</si>
  <si>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</si>
  <si>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</si>
  <si>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</si>
  <si>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</si>
  <si>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</si>
  <si>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</si>
  <si>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</si>
  <si>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</si>
  <si>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</si>
  <si>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</si>
  <si>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</si>
  <si>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</si>
  <si>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</si>
  <si>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</si>
  <si>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</si>
  <si>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</si>
  <si>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</si>
  <si>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</si>
  <si>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</si>
  <si>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</si>
  <si>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</si>
  <si>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</si>
  <si>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</si>
  <si>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</si>
  <si>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</si>
  <si>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</si>
  <si>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</si>
  <si>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</si>
  <si>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</si>
  <si>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</si>
  <si>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</si>
  <si>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</si>
  <si>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</si>
  <si>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</si>
  <si>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</si>
  <si>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</si>
  <si>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</si>
  <si>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</si>
  <si>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</si>
  <si>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</si>
  <si>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</si>
  <si>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</si>
  <si>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</si>
  <si>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</si>
  <si>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</si>
  <si>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</si>
  <si>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</si>
  <si>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</si>
  <si>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</si>
  <si>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</si>
  <si>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</si>
  <si>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</si>
  <si>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</si>
  <si>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</si>
  <si>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</si>
  <si>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</si>
  <si>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</si>
  <si>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</si>
  <si>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</si>
  <si>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</si>
  <si>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</si>
  <si>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</si>
  <si>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</si>
  <si>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</si>
  <si>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</si>
  <si>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</si>
  <si>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</si>
  <si>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</si>
  <si>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</si>
  <si>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</si>
  <si>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</si>
  <si>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</si>
  <si>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</si>
  <si>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</si>
  <si>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</si>
  <si>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</si>
  <si>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</si>
  <si>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</si>
  <si>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</si>
  <si>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</si>
  <si>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</si>
  <si>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</si>
  <si>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</si>
  <si>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</si>
  <si>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</si>
  <si>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</si>
  <si>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</si>
  <si>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</si>
  <si>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</si>
  <si>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</si>
  <si>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</si>
  <si>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</si>
  <si>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</si>
  <si>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</si>
  <si>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</si>
  <si>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</si>
  <si>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</si>
  <si>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</si>
  <si>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</si>
  <si>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</si>
  <si>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</si>
  <si>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</si>
  <si>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</si>
  <si>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</si>
  <si>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</si>
  <si>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</si>
  <si>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</si>
  <si>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</si>
  <si>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</si>
  <si>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</si>
  <si>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</si>
  <si>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</si>
  <si>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</si>
  <si>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</si>
  <si>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</si>
  <si>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</si>
  <si>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</si>
  <si>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</si>
  <si>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</si>
  <si>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</si>
  <si>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</si>
  <si>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</si>
  <si>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</si>
  <si>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</si>
  <si>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</si>
  <si>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</si>
  <si>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</si>
  <si>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</si>
  <si>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</si>
  <si>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</si>
  <si>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</si>
  <si>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</si>
  <si>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</si>
  <si>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</si>
  <si>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</si>
  <si>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</si>
  <si>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</si>
  <si>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</si>
  <si>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</si>
  <si>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</si>
  <si>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</si>
  <si>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</si>
  <si>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</si>
  <si>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</si>
  <si>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</si>
  <si>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</si>
  <si>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</si>
  <si>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</si>
  <si>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</si>
  <si>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</si>
  <si>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</si>
  <si>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</si>
  <si>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</si>
  <si>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</si>
  <si>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</si>
  <si>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</si>
  <si>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</si>
  <si>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</si>
  <si>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</si>
  <si>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</si>
  <si>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</si>
  <si>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</si>
  <si>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</si>
  <si>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</si>
  <si>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</si>
  <si>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</si>
  <si>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</si>
  <si>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</si>
  <si>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</si>
  <si>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</si>
  <si>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</si>
  <si>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</si>
  <si>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</si>
  <si>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</si>
  <si>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</si>
  <si>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</si>
  <si>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</si>
  <si>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</si>
  <si>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</si>
  <si>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</si>
  <si>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</si>
  <si>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</si>
  <si>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</si>
  <si>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</si>
  <si>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</si>
  <si>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</si>
  <si>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</si>
  <si>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</si>
  <si>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</si>
  <si>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</si>
  <si>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</si>
  <si>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</si>
  <si>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</si>
  <si>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</si>
  <si>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</si>
  <si>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</si>
  <si>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</si>
  <si>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</si>
  <si>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</si>
  <si>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</si>
  <si>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</si>
  <si>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</si>
  <si>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</si>
  <si>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</si>
  <si>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</si>
  <si>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</si>
  <si>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</si>
  <si>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</si>
  <si>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</si>
  <si>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</si>
  <si>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</si>
  <si>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</si>
  <si>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</si>
  <si>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</si>
  <si>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</si>
  <si>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</si>
  <si>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</si>
  <si>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</si>
  <si>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</si>
  <si>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</si>
  <si>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</si>
  <si>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</si>
  <si>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</si>
  <si>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</si>
  <si>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</si>
  <si>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</si>
  <si>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</si>
  <si>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</si>
  <si>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</si>
  <si>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</si>
  <si>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</si>
  <si>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</si>
  <si>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</si>
  <si>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</si>
  <si>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</si>
  <si>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</si>
  <si>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</si>
  <si>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</si>
  <si>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</si>
  <si>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</si>
  <si>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</si>
  <si>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</si>
  <si>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</si>
  <si>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</si>
  <si>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</si>
  <si>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</si>
  <si>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</si>
  <si>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</si>
  <si>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</si>
  <si>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</si>
  <si>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</si>
  <si>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</si>
  <si>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</si>
  <si>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</si>
  <si>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</si>
  <si>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</si>
  <si>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</si>
  <si>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</si>
  <si>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</si>
  <si>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</si>
  <si>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</si>
  <si>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</si>
  <si>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</si>
  <si>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</si>
  <si>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</si>
  <si>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</si>
  <si>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</si>
  <si>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</si>
  <si>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</si>
  <si>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</si>
  <si>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</si>
  <si>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</si>
  <si>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</si>
  <si>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</si>
  <si>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</si>
  <si>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</si>
  <si>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</si>
  <si>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</si>
  <si>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</si>
  <si>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</si>
  <si>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</si>
  <si>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</si>
  <si>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</si>
  <si>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</si>
  <si>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</si>
  <si>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</si>
  <si>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</si>
  <si>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</si>
  <si>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</si>
  <si>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</si>
  <si>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</si>
  <si>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</si>
  <si>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</si>
  <si>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</si>
  <si>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</si>
  <si>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</si>
  <si>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</si>
  <si>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</si>
  <si>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</si>
  <si>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</si>
  <si>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</si>
  <si>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</si>
  <si>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</si>
  <si>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</si>
  <si>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</si>
  <si>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</si>
  <si>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</si>
  <si>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</si>
  <si>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</si>
  <si>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</si>
  <si>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</si>
  <si>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</si>
  <si>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</si>
  <si>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</si>
  <si>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</si>
  <si>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</si>
  <si>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</si>
  <si>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</si>
  <si>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</si>
  <si>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</si>
  <si>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</si>
  <si>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</si>
  <si>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</si>
  <si>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</si>
  <si>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</si>
  <si>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</si>
  <si>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</si>
  <si>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</si>
  <si>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</si>
  <si>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</si>
  <si>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</si>
  <si>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</si>
  <si>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</si>
  <si>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</si>
  <si>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</si>
  <si>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</si>
  <si>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</si>
  <si>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</si>
  <si>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</si>
  <si>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</si>
  <si>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</si>
  <si>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</si>
  <si>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</si>
  <si>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</si>
  <si>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</si>
  <si>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</si>
  <si>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</si>
  <si>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</si>
  <si>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</si>
  <si>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</si>
  <si>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</si>
  <si>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</si>
  <si>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</si>
  <si>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</si>
  <si>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</si>
  <si>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</si>
  <si>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</si>
  <si>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</si>
  <si>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</si>
  <si>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</si>
  <si>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</si>
  <si>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</si>
  <si>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</si>
  <si>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</si>
  <si>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</si>
  <si>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</si>
  <si>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</si>
  <si>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</si>
  <si>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</si>
  <si>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</si>
  <si>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</si>
  <si>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</si>
  <si>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</si>
  <si>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</si>
  <si>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</si>
  <si>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</si>
  <si>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</si>
  <si>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</si>
  <si>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</si>
  <si>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</si>
  <si>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</si>
  <si>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</si>
  <si>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</si>
  <si>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</si>
  <si>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</si>
  <si>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</si>
  <si>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</si>
  <si>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</si>
  <si>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</si>
  <si>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</si>
  <si>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</si>
  <si>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</si>
  <si>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</si>
  <si>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</si>
  <si>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</si>
  <si>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</si>
  <si>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</si>
  <si>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</si>
  <si>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</si>
  <si>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</si>
  <si>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</si>
  <si>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</si>
  <si>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</si>
  <si>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</si>
  <si>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</si>
  <si>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</si>
  <si>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</si>
  <si>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</si>
  <si>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</si>
  <si>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</si>
  <si>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</si>
  <si>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</si>
  <si>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</si>
  <si>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</si>
  <si>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</si>
  <si>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</si>
  <si>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</si>
  <si>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</si>
  <si>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</si>
  <si>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</si>
  <si>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</si>
  <si>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</si>
  <si>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</si>
  <si>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</si>
  <si>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</si>
  <si>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</si>
  <si>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</si>
  <si>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</si>
  <si>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</si>
  <si>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</si>
  <si>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</si>
  <si>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</si>
  <si>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</si>
  <si>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</si>
  <si>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</si>
  <si>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</si>
  <si>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</si>
  <si>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</si>
  <si>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</si>
  <si>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</si>
  <si>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</si>
  <si>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</si>
  <si>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</si>
  <si>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</si>
  <si>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</si>
  <si>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</si>
  <si>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</si>
  <si>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</si>
  <si>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</si>
  <si>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</si>
  <si>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</si>
  <si>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</si>
  <si>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</si>
  <si>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</si>
  <si>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</si>
  <si>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</si>
  <si>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</si>
  <si>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</si>
  <si>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</si>
  <si>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</si>
  <si>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</si>
  <si>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</si>
  <si>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</si>
  <si>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</si>
  <si>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</si>
  <si>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</si>
  <si>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</si>
  <si>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</si>
  <si>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</si>
  <si>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</si>
  <si>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</si>
  <si>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</si>
  <si>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</si>
  <si>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</si>
  <si>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</si>
  <si>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</si>
  <si>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</si>
  <si>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</si>
  <si>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</si>
  <si>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</si>
  <si>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</si>
  <si>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</si>
  <si>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</si>
  <si>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</si>
  <si>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</si>
  <si>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</si>
  <si>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</si>
  <si>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</si>
  <si>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</si>
  <si>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</si>
  <si>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</si>
  <si>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</si>
  <si>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</si>
  <si>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</si>
  <si>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</si>
  <si>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</si>
  <si>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</si>
  <si>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</si>
  <si>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</si>
  <si>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</si>
  <si>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</si>
  <si>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</si>
  <si>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</si>
  <si>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</si>
  <si>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</si>
  <si>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</si>
  <si>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</si>
  <si>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</si>
  <si>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</si>
  <si>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</si>
  <si>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</si>
  <si>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</si>
  <si>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</si>
  <si>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</si>
  <si>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</si>
  <si>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</si>
  <si>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</si>
  <si>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</si>
  <si>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</si>
  <si>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</si>
  <si>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</si>
  <si>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</si>
  <si>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</si>
  <si>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</si>
  <si>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</si>
  <si>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</si>
  <si>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</si>
  <si>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</si>
  <si>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</si>
  <si>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</si>
  <si>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</si>
  <si>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</si>
  <si>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</si>
  <si>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</si>
  <si>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</si>
  <si>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</si>
  <si>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</si>
  <si>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</si>
  <si>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</si>
  <si>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</si>
  <si>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</si>
  <si>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</si>
  <si>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</si>
  <si>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</si>
  <si>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</si>
  <si>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</si>
  <si>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</si>
  <si>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</si>
  <si>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</si>
  <si>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</si>
  <si>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</si>
  <si>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</si>
  <si>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</si>
  <si>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</si>
  <si>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</si>
  <si>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</si>
  <si>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</si>
  <si>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</si>
  <si>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</si>
  <si>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</si>
  <si>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</si>
  <si>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</si>
  <si>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</si>
  <si>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</si>
  <si>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</si>
  <si>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</si>
  <si>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</si>
  <si>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</si>
  <si>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</si>
  <si>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</si>
  <si>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</si>
  <si>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</si>
  <si>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</si>
  <si>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</si>
  <si>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</si>
  <si>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</si>
  <si>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</si>
  <si>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</si>
  <si>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</si>
  <si>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</si>
  <si>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</si>
  <si>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</si>
  <si>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</si>
  <si>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</si>
  <si>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</si>
  <si>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</si>
  <si>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</si>
  <si>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</si>
  <si>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</si>
  <si>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</si>
  <si>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</si>
  <si>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</si>
  <si>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</si>
  <si>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</si>
  <si>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</si>
  <si>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</si>
  <si>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</si>
  <si>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</si>
  <si>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</si>
  <si>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</si>
  <si>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</si>
  <si>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</si>
  <si>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</si>
  <si>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</si>
  <si>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</si>
  <si>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</si>
  <si>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</si>
  <si>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</si>
  <si>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</si>
  <si>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</si>
  <si>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</si>
  <si>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</si>
  <si>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</si>
  <si>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</si>
  <si>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</si>
  <si>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</si>
  <si>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</si>
  <si>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</si>
  <si>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</si>
  <si>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</si>
  <si>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</si>
  <si>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</si>
  <si>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</si>
  <si>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</si>
  <si>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</si>
  <si>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</si>
  <si>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</si>
  <si>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</si>
  <si>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</si>
  <si>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</si>
  <si>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</si>
  <si>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</si>
  <si>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</si>
  <si>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</si>
  <si>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</si>
  <si>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</si>
  <si>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</si>
  <si>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</si>
  <si>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</si>
  <si>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</si>
  <si>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</si>
  <si>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</si>
  <si>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</si>
  <si>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</si>
  <si>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</si>
  <si>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</si>
  <si>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</si>
  <si>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</si>
  <si>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</si>
  <si>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</si>
  <si>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</si>
  <si>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</si>
  <si>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</si>
  <si>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</si>
  <si>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</si>
  <si>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</si>
  <si>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</si>
  <si>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</si>
  <si>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</si>
  <si>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</si>
  <si>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</si>
  <si>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</si>
  <si>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</si>
  <si>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</si>
  <si>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</si>
  <si>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</si>
  <si>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</si>
  <si>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</si>
  <si>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</si>
  <si>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</si>
  <si>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</si>
  <si>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</si>
  <si>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</si>
  <si>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</si>
  <si>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</si>
  <si>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</si>
  <si>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</si>
  <si>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</si>
  <si>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</si>
  <si>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</si>
  <si>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</si>
  <si>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</si>
  <si>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</si>
  <si>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</si>
  <si>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</si>
  <si>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</si>
  <si>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</si>
  <si>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</si>
  <si>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</si>
  <si>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</si>
  <si>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</si>
  <si>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</si>
  <si>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</si>
  <si>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</si>
  <si>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</si>
  <si>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</si>
  <si>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</si>
  <si>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</si>
  <si>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</si>
  <si>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</si>
  <si>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</si>
  <si>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</si>
  <si>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</si>
  <si>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</si>
  <si>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</si>
  <si>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</si>
  <si>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</si>
  <si>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</si>
  <si>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</si>
  <si>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</si>
  <si>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</si>
  <si>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</si>
  <si>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</si>
  <si>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</si>
  <si>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</si>
  <si>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</si>
  <si>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</si>
  <si>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</si>
  <si>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</si>
  <si>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</si>
  <si>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</si>
  <si>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</si>
  <si>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</si>
  <si>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</si>
  <si>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</si>
  <si>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</si>
  <si>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</si>
  <si>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</si>
  <si>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</si>
  <si>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</si>
  <si>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</si>
  <si>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</si>
  <si>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</si>
  <si>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</si>
  <si>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</si>
  <si>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</si>
  <si>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</si>
  <si>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</si>
  <si>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</si>
  <si>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</si>
  <si>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</si>
  <si>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</si>
  <si>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</si>
  <si>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</si>
  <si>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</si>
  <si>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</si>
  <si>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</si>
  <si>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</si>
  <si>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</si>
  <si>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</si>
  <si>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</si>
  <si>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</si>
  <si>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</si>
  <si>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</si>
  <si>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</si>
  <si>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</si>
  <si>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</si>
  <si>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</si>
  <si>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</si>
  <si>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</si>
  <si>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</si>
  <si>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</si>
  <si>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</si>
  <si>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</si>
  <si>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</si>
  <si>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</si>
  <si>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</si>
  <si>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</si>
  <si>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</si>
  <si>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</si>
  <si>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</si>
  <si>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</si>
  <si>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</si>
  <si>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</si>
  <si>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</si>
  <si>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</si>
  <si>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</si>
  <si>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</si>
  <si>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</si>
  <si>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</si>
  <si>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</si>
  <si>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</si>
  <si>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</si>
  <si>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</si>
  <si>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</si>
  <si>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</si>
  <si>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</si>
  <si>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</si>
  <si>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</si>
  <si>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</si>
  <si>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</si>
  <si>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</si>
  <si>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</si>
  <si>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</si>
  <si>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</si>
  <si>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</si>
  <si>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</si>
  <si>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</si>
  <si>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</si>
  <si>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</si>
  <si>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</si>
  <si>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</si>
  <si>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</si>
  <si>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</si>
  <si>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</si>
  <si>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</si>
  <si>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</si>
  <si>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</si>
  <si>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</si>
  <si>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</si>
  <si>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</si>
  <si>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</si>
  <si>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</si>
  <si>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</si>
  <si>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</si>
  <si>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</si>
  <si>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</si>
  <si>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</si>
  <si>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</si>
  <si>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</si>
  <si>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</si>
  <si>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</si>
  <si>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</si>
  <si>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</si>
  <si>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</si>
  <si>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</si>
  <si>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</si>
  <si>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</si>
  <si>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</si>
  <si>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</si>
  <si>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</si>
  <si>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</si>
  <si>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</si>
  <si>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</si>
  <si>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</si>
  <si>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</si>
  <si>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</si>
  <si>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</si>
  <si>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</si>
  <si>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</si>
  <si>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</si>
  <si>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</si>
  <si>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</si>
  <si>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</si>
  <si>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</si>
  <si>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</si>
  <si>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</si>
  <si>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</si>
  <si>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</si>
  <si>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</si>
  <si>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</si>
  <si>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</si>
  <si>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</si>
  <si>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</si>
  <si>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</si>
  <si>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</si>
  <si>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</si>
  <si>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</si>
  <si>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</si>
  <si>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</si>
  <si>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</si>
  <si>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</si>
  <si>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</si>
  <si>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</si>
  <si>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</si>
  <si>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</si>
  <si>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</si>
  <si>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</si>
  <si>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</si>
  <si>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</si>
  <si>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</si>
  <si>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</si>
  <si>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</si>
  <si>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</si>
  <si>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</si>
  <si>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</si>
  <si>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</si>
  <si>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</si>
  <si>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</si>
  <si>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</si>
  <si>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</si>
  <si>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</si>
  <si>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</si>
  <si>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</si>
  <si>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</si>
  <si>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</si>
  <si>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</si>
  <si>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</si>
  <si>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</si>
  <si>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</si>
  <si>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</si>
  <si>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</si>
  <si>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</si>
  <si>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</si>
  <si>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</si>
  <si>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</si>
  <si>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</si>
  <si>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</si>
  <si>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</si>
  <si>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</si>
  <si>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</si>
  <si>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</si>
  <si>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</si>
  <si>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</si>
  <si>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</si>
  <si>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</si>
  <si>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</si>
  <si>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</si>
  <si>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</si>
  <si>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</si>
  <si>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</si>
  <si>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</si>
  <si>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</si>
  <si>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</si>
  <si>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</si>
  <si>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</si>
  <si>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</si>
  <si>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</si>
  <si>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</si>
  <si>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</si>
  <si>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</si>
  <si>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</si>
  <si>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</si>
  <si>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</si>
  <si>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</si>
  <si>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</si>
  <si>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</si>
  <si>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</si>
  <si>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</si>
  <si>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</si>
  <si>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</si>
  <si>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</si>
  <si>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</si>
  <si>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</si>
  <si>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</si>
  <si>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</si>
  <si>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</si>
  <si>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</si>
  <si>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</si>
  <si>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</si>
  <si>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</si>
  <si>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</si>
  <si>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</si>
  <si>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</si>
  <si>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</si>
  <si>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</si>
  <si>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</si>
  <si>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</si>
  <si>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</si>
  <si>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</si>
  <si>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</si>
  <si>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</si>
  <si>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</si>
  <si>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</si>
  <si>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</si>
  <si>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</si>
  <si>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</si>
  <si>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</si>
  <si>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</si>
  <si>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</si>
  <si>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</si>
  <si>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</si>
  <si>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</si>
  <si>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</si>
  <si>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</si>
  <si>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</si>
  <si>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</si>
  <si>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</si>
  <si>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</si>
  <si>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</si>
  <si>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</si>
  <si>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</si>
  <si>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</si>
  <si>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</si>
  <si>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</si>
  <si>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</si>
  <si>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</si>
  <si>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</si>
  <si>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</si>
  <si>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</si>
  <si>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</si>
  <si>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</si>
  <si>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</si>
  <si>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</si>
  <si>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</si>
  <si>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</si>
  <si>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</si>
  <si>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</si>
  <si>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</si>
  <si>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</si>
  <si>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</si>
  <si>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</si>
  <si>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</si>
  <si>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</si>
  <si>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</si>
  <si>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</si>
  <si>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</si>
  <si>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</si>
  <si>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</si>
  <si>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</si>
  <si>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</si>
  <si>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</si>
  <si>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</si>
  <si>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</si>
  <si>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</si>
  <si>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</si>
  <si>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</si>
  <si>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</si>
  <si>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</si>
  <si>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</si>
  <si>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</si>
  <si>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</si>
  <si>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</si>
  <si>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</si>
  <si>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</si>
  <si>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</si>
  <si>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</si>
  <si>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</si>
  <si>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</si>
  <si>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</si>
  <si>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</si>
  <si>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</si>
  <si>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</si>
  <si>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</si>
  <si>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</si>
  <si>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</si>
  <si>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</si>
  <si>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</si>
  <si>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</si>
  <si>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</si>
  <si>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</si>
  <si>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</si>
  <si>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</si>
  <si>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</si>
  <si>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</si>
  <si>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</si>
  <si>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</si>
  <si>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</si>
  <si>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</si>
  <si>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</si>
  <si>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</si>
  <si>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</si>
  <si>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</si>
  <si>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</si>
  <si>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</si>
  <si>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</si>
  <si>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</si>
  <si>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</si>
  <si>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</si>
  <si>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</si>
  <si>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</si>
  <si>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</si>
  <si>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</si>
  <si>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</si>
  <si>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</si>
  <si>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</si>
  <si>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</si>
  <si>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</si>
  <si>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</si>
  <si>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</si>
  <si>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</si>
  <si>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</si>
  <si>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</si>
  <si>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</si>
  <si>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</si>
  <si>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</si>
  <si>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</si>
  <si>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</si>
  <si>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</si>
  <si>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</si>
  <si>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</si>
  <si>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</si>
  <si>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</si>
  <si>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</si>
  <si>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</si>
  <si>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</si>
  <si>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</si>
  <si>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</si>
  <si>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</si>
  <si>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</si>
  <si>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</si>
  <si>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</si>
  <si>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</si>
  <si>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</si>
  <si>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</si>
  <si>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</si>
  <si>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</si>
  <si>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</si>
  <si>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</si>
  <si>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</si>
  <si>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</si>
  <si>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</si>
  <si>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</si>
  <si>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</si>
  <si>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</si>
  <si>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</si>
  <si>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</si>
  <si>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</si>
  <si>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</si>
  <si>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</si>
  <si>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</si>
  <si>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</si>
  <si>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</si>
  <si>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</si>
  <si>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</si>
  <si>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</si>
  <si>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</si>
  <si>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</si>
  <si>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</si>
  <si>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</si>
  <si>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</si>
  <si>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</si>
  <si>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</si>
  <si>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</si>
  <si>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</si>
  <si>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</si>
  <si>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</si>
  <si>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</si>
  <si>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</si>
  <si>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</si>
  <si>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</si>
  <si>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</si>
  <si>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</si>
  <si>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</si>
  <si>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</si>
  <si>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</si>
  <si>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</si>
  <si>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</si>
  <si>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</si>
  <si>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</si>
  <si>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</si>
  <si>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</si>
  <si>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</si>
  <si>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</si>
  <si>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</si>
  <si>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</si>
  <si>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</si>
  <si>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</si>
  <si>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</si>
  <si>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</si>
  <si>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</si>
  <si>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</si>
  <si>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</si>
  <si>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</si>
  <si>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</si>
  <si>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</si>
  <si>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</si>
  <si>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</si>
  <si>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</si>
  <si>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</si>
  <si>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</si>
  <si>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</si>
  <si>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</si>
  <si>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</si>
  <si>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</si>
  <si>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</si>
  <si>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</si>
  <si>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</si>
  <si>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</si>
  <si>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</si>
  <si>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</si>
  <si>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</si>
  <si>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</si>
  <si>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</si>
  <si>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</si>
  <si>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</si>
  <si>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</si>
  <si>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</si>
  <si>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</si>
  <si>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</si>
  <si>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</si>
  <si>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</si>
  <si>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</si>
  <si>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</si>
  <si>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</si>
  <si>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</si>
  <si>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</si>
  <si>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</si>
  <si>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</si>
  <si>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</si>
  <si>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</si>
  <si>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</si>
  <si>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</si>
  <si>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</si>
  <si>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</si>
  <si>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</si>
  <si>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</si>
  <si>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</si>
  <si>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</si>
  <si>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</si>
  <si>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</si>
  <si>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</si>
  <si>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</si>
  <si>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</si>
  <si>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</si>
  <si>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</si>
  <si>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</si>
  <si>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</si>
  <si>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</si>
  <si>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</si>
  <si>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</si>
  <si>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</si>
  <si>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</si>
  <si>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</si>
  <si>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</si>
  <si>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</si>
  <si>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</si>
  <si>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</si>
  <si>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</si>
  <si>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</si>
  <si>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</si>
  <si>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</si>
  <si>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</si>
  <si>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</si>
  <si>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</si>
  <si>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</si>
  <si>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</si>
  <si>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</si>
  <si>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</si>
  <si>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</si>
  <si>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</si>
  <si>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</si>
  <si>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</si>
  <si>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</si>
  <si>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</si>
  <si>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</si>
  <si>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</si>
  <si>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</si>
  <si>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</si>
  <si>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</si>
  <si>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</si>
  <si>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</si>
  <si>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</si>
  <si>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</si>
  <si>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</si>
  <si>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</si>
  <si>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</si>
  <si>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</si>
  <si>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</si>
  <si>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</si>
  <si>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</si>
  <si>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</si>
  <si>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</si>
  <si>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</si>
  <si>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</si>
  <si>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</si>
  <si>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</si>
  <si>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</si>
  <si>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</si>
  <si>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</si>
  <si>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</si>
  <si>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</si>
  <si>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</si>
  <si>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</si>
  <si>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</si>
  <si>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</si>
  <si>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</si>
  <si>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</si>
  <si>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</si>
  <si>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</si>
  <si>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</si>
  <si>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</si>
  <si>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</si>
  <si>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</si>
  <si>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</si>
  <si>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</si>
  <si>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</si>
  <si>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</si>
  <si>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</si>
  <si>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</si>
  <si>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</si>
  <si>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</si>
  <si>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</si>
  <si>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</si>
  <si>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</si>
  <si>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</si>
  <si>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</si>
  <si>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</si>
  <si>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</si>
  <si>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</si>
  <si>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</si>
  <si>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</si>
  <si>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</si>
  <si>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</si>
  <si>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</si>
  <si>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</si>
  <si>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</si>
  <si>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</si>
  <si>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</si>
  <si>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</si>
  <si>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</si>
  <si>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</si>
  <si>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</si>
  <si>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</si>
  <si>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</si>
  <si>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</si>
  <si>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</si>
  <si>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</si>
  <si>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</si>
  <si>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</si>
  <si>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</si>
  <si>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</si>
  <si>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</si>
  <si>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</si>
  <si>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</si>
  <si>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</si>
  <si>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</si>
  <si>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</si>
  <si>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</si>
  <si>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</si>
  <si>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</si>
  <si>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</si>
  <si>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</si>
  <si>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</si>
  <si>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</si>
  <si>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</si>
  <si>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</si>
  <si>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</si>
  <si>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</si>
  <si>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</si>
  <si>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</si>
  <si>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</si>
  <si>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</si>
  <si>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</si>
  <si>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</si>
  <si>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</si>
  <si>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</si>
  <si>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</si>
  <si>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</si>
  <si>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</si>
  <si>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</si>
  <si>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</si>
  <si>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</si>
  <si>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</si>
  <si>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</si>
  <si>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</si>
  <si>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</si>
  <si>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</si>
  <si>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</si>
  <si>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</si>
  <si>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</si>
  <si>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</si>
  <si>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</si>
  <si>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</si>
  <si>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</si>
  <si>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</si>
  <si>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</si>
  <si>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</si>
  <si>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</si>
  <si>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</si>
  <si>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</si>
  <si>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</si>
  <si>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</si>
  <si>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</si>
  <si>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</si>
  <si>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</si>
  <si>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</si>
  <si>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</si>
  <si>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</si>
  <si>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</si>
  <si>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</si>
  <si>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</si>
  <si>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</si>
  <si>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</si>
  <si>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</si>
  <si>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</si>
  <si>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</si>
  <si>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</si>
  <si>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</si>
  <si>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</si>
  <si>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</si>
  <si>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</si>
  <si>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</si>
  <si>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</si>
  <si>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</si>
  <si>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</si>
  <si>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</si>
  <si>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</si>
  <si>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</si>
  <si>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</si>
  <si>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</si>
  <si>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</si>
  <si>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</si>
  <si>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</si>
  <si>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</si>
  <si>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</si>
  <si>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</si>
  <si>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</si>
  <si>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</si>
  <si>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</si>
  <si>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</si>
  <si>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</si>
  <si>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</si>
  <si>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</si>
  <si>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</si>
  <si>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</si>
  <si>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</si>
  <si>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</si>
  <si>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</si>
  <si>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</si>
  <si>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</si>
  <si>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</si>
  <si>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</si>
  <si>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</si>
  <si>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</si>
  <si>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</si>
  <si>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</si>
  <si>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</si>
  <si>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</si>
  <si>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</si>
  <si>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</si>
  <si>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</si>
  <si>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</si>
  <si>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</si>
  <si>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</si>
  <si>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</si>
  <si>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</si>
  <si>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</si>
  <si>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</si>
  <si>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</si>
  <si>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</si>
  <si>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</si>
  <si>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</si>
  <si>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</si>
  <si>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</si>
  <si>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</si>
  <si>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</si>
  <si>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</si>
  <si>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</si>
  <si>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</si>
  <si>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</si>
  <si>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</si>
  <si>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</si>
  <si>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</si>
  <si>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</si>
  <si>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</si>
  <si>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</si>
  <si>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</si>
  <si>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</si>
  <si>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</si>
  <si>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</si>
  <si>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</si>
  <si>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</si>
  <si>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</si>
  <si>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</si>
  <si>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</si>
  <si>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</si>
  <si>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</si>
  <si>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</si>
  <si>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</si>
  <si>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</si>
  <si>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</si>
  <si>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</si>
  <si>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</si>
  <si>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</si>
  <si>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</si>
  <si>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</si>
  <si>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</si>
  <si>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</si>
  <si>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</si>
  <si>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</si>
  <si>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</si>
  <si>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</si>
  <si>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</si>
  <si>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</si>
  <si>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</si>
  <si>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</si>
  <si>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</si>
  <si>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</si>
  <si>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</si>
  <si>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</si>
  <si>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</si>
  <si>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</si>
  <si>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</si>
  <si>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</si>
  <si>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</si>
  <si>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</si>
  <si>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</si>
  <si>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</si>
  <si>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</si>
  <si>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</si>
  <si>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</si>
  <si>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</si>
  <si>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</si>
  <si>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</si>
  <si>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</si>
  <si>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</si>
  <si>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</si>
  <si>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</si>
  <si>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</si>
  <si>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</si>
  <si>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</si>
  <si>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</si>
  <si>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</si>
  <si>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</si>
  <si>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</si>
  <si>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</si>
  <si>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</si>
  <si>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</si>
  <si>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</si>
  <si>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</si>
  <si>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</si>
  <si>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</si>
  <si>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</si>
  <si>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</si>
  <si>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</si>
  <si>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</si>
  <si>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</si>
  <si>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</si>
  <si>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</si>
  <si>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</si>
  <si>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</si>
  <si>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</si>
  <si>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</si>
  <si>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</si>
  <si>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</si>
  <si>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</si>
  <si>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</si>
  <si>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</si>
  <si>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</si>
  <si>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</si>
  <si>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</si>
  <si>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</si>
  <si>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</si>
  <si>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</si>
  <si>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</si>
  <si>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</si>
  <si>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</si>
  <si>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</si>
  <si>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</si>
  <si>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</si>
  <si>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</si>
  <si>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</si>
  <si>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</si>
  <si>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</si>
  <si>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</si>
  <si>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</si>
  <si>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</si>
  <si>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</si>
  <si>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</si>
  <si>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</si>
  <si>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</si>
  <si>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</si>
  <si>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</si>
  <si>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</si>
  <si>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</si>
  <si>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</si>
  <si>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</si>
  <si>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</si>
  <si>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</si>
  <si>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</si>
  <si>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</si>
  <si>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</si>
  <si>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</si>
  <si>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</si>
  <si>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</si>
  <si>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</si>
  <si>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</si>
  <si>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</si>
  <si>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</si>
  <si>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</si>
  <si>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</si>
  <si>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</si>
  <si>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</si>
  <si>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</si>
  <si>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</si>
  <si>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</si>
  <si>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</si>
  <si>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</si>
  <si>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</si>
  <si>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</si>
  <si>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</si>
  <si>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</si>
  <si>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</si>
  <si>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</si>
  <si>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</si>
  <si>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</si>
  <si>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</si>
  <si>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</si>
  <si>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</si>
  <si>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</si>
  <si>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</si>
  <si>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</si>
  <si>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</si>
  <si>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</si>
  <si>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</si>
  <si>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</si>
  <si>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</si>
  <si>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</si>
  <si>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</si>
  <si>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</si>
  <si>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</si>
  <si>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</si>
  <si>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</si>
  <si>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</si>
  <si>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</si>
  <si>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</si>
  <si>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</si>
  <si>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</si>
  <si>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</si>
  <si>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</si>
  <si>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</si>
  <si>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</si>
  <si>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</si>
  <si>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</si>
  <si>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</si>
  <si>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</si>
  <si>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</si>
  <si>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</si>
  <si>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</si>
  <si>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</si>
  <si>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</si>
  <si>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</si>
  <si>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</si>
  <si>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</si>
  <si>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</si>
  <si>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</si>
  <si>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</si>
  <si>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</si>
  <si>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</si>
  <si>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</si>
  <si>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</si>
  <si>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</si>
  <si>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</si>
  <si>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</si>
  <si>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</si>
  <si>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</si>
  <si>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</si>
  <si>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</si>
  <si>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</si>
  <si>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</si>
  <si>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</si>
  <si>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</si>
  <si>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</si>
  <si>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</si>
  <si>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</si>
  <si>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</si>
  <si>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</si>
  <si>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</si>
  <si>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</si>
  <si>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</si>
  <si>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</si>
  <si>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</si>
  <si>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</si>
  <si>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</si>
  <si>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</si>
  <si>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</si>
  <si>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</si>
  <si>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</si>
  <si>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</si>
  <si>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</si>
  <si>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</si>
  <si>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</si>
  <si>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</si>
  <si>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</si>
  <si>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</si>
  <si>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</si>
  <si>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</si>
  <si>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</si>
  <si>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</si>
  <si>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</si>
  <si>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</si>
  <si>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</si>
  <si>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</si>
  <si>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</si>
  <si>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</si>
  <si>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</si>
  <si>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</si>
  <si>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</si>
  <si>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</si>
  <si>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</si>
  <si>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</si>
  <si>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</si>
  <si>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</si>
  <si>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</si>
  <si>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</si>
  <si>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</si>
  <si>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</si>
  <si>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</si>
  <si>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</si>
  <si>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</si>
  <si>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</si>
  <si>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</si>
  <si>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</si>
  <si>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</si>
  <si>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</si>
  <si>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</si>
  <si>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</si>
  <si>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</si>
  <si>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</si>
  <si>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</si>
  <si>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</si>
  <si>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</si>
  <si>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</si>
  <si>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</si>
  <si>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</si>
  <si>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</si>
  <si>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</si>
  <si>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</si>
  <si>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</si>
  <si>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</si>
  <si>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</si>
  <si>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</si>
  <si>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</si>
  <si>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</si>
  <si>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</si>
  <si>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</si>
  <si>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</si>
  <si>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</si>
  <si>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</si>
  <si>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</si>
  <si>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</si>
  <si>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</si>
  <si>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</si>
  <si>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</si>
  <si>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</si>
  <si>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</si>
  <si>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</si>
  <si>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</si>
  <si>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</si>
  <si>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</si>
  <si>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</si>
  <si>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</si>
  <si>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</si>
  <si>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</si>
  <si>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</si>
  <si>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</si>
  <si>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</si>
  <si>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</si>
  <si>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</si>
  <si>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</si>
  <si>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</si>
  <si>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</si>
  <si>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</si>
  <si>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</si>
  <si>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</si>
  <si>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</si>
  <si>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</si>
  <si>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</si>
  <si>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</si>
  <si>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</si>
  <si>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</si>
  <si>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</si>
  <si>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</si>
  <si>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</si>
  <si>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</si>
  <si>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</si>
  <si>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</si>
  <si>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</si>
  <si>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</si>
  <si>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</si>
  <si>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</si>
  <si>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</si>
  <si>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</si>
  <si>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</si>
  <si>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</si>
  <si>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</si>
  <si>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</si>
  <si>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</si>
  <si>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</si>
  <si>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</si>
  <si>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</si>
  <si>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</si>
  <si>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</si>
  <si>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</si>
  <si>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</si>
  <si>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</si>
  <si>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</si>
  <si>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</si>
  <si>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</si>
  <si>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</si>
  <si>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</si>
  <si>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</si>
  <si>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</si>
  <si>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</si>
  <si>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</si>
  <si>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</si>
  <si>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</si>
  <si>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</si>
  <si>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</si>
  <si>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</si>
  <si>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</si>
  <si>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</si>
  <si>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</si>
  <si>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</si>
  <si>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</si>
  <si>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</si>
  <si>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</si>
  <si>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</si>
  <si>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</si>
  <si>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</si>
  <si>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</si>
  <si>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</si>
  <si>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</si>
  <si>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</si>
  <si>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</si>
  <si>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</si>
  <si>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</si>
  <si>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</si>
  <si>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</si>
  <si>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</si>
  <si>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</si>
  <si>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</si>
  <si>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</si>
  <si>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</si>
  <si>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</si>
  <si>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</si>
  <si>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</si>
  <si>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</si>
  <si>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</si>
  <si>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</si>
  <si>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</si>
  <si>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</si>
  <si>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</si>
  <si>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</si>
  <si>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</si>
  <si>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</si>
  <si>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</si>
  <si>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</si>
  <si>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</si>
  <si>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</si>
  <si>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</si>
  <si>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</si>
  <si>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</si>
  <si>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</si>
  <si>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</si>
  <si>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</si>
  <si>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</si>
  <si>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</si>
  <si>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</si>
  <si>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</si>
  <si>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</si>
  <si>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</si>
  <si>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</si>
  <si>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</si>
  <si>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</si>
  <si>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</si>
  <si>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</si>
  <si>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</si>
  <si>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</si>
  <si>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</si>
  <si>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</si>
  <si>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</si>
  <si>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</si>
  <si>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</si>
  <si>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</si>
  <si>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</si>
  <si>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</si>
  <si>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</si>
  <si>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</si>
  <si>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</si>
  <si>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</si>
  <si>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</si>
  <si>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</si>
  <si>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</si>
  <si>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</si>
  <si>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</si>
  <si>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</si>
  <si>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</si>
  <si>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</si>
  <si>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</si>
  <si>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</si>
  <si>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</si>
  <si>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</si>
  <si>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</si>
  <si>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</si>
  <si>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</si>
  <si>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</si>
  <si>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</si>
  <si>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</si>
  <si>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</si>
  <si>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</si>
  <si>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</si>
  <si>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</si>
  <si>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</si>
  <si>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</si>
  <si>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</si>
  <si>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</si>
  <si>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</si>
  <si>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</si>
  <si>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</si>
  <si>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</si>
  <si>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</si>
  <si>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</si>
  <si>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</si>
  <si>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</si>
  <si>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</si>
  <si>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</si>
  <si>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</si>
  <si>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</si>
  <si>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</si>
  <si>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</si>
  <si>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</si>
  <si>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</si>
  <si>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</si>
  <si>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</si>
  <si>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</si>
  <si>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</si>
  <si>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</si>
  <si>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</si>
  <si>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</si>
  <si>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</si>
  <si>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</si>
  <si>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</si>
  <si>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</si>
  <si>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</si>
  <si>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</si>
  <si>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</si>
  <si>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</si>
  <si>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</si>
  <si>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</si>
  <si>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</si>
  <si>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</si>
  <si>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</si>
  <si>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</si>
  <si>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</si>
  <si>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</si>
  <si>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</si>
  <si>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</si>
  <si>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</si>
  <si>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</si>
  <si>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</si>
  <si>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</si>
  <si>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</si>
  <si>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</si>
  <si>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</si>
  <si>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</si>
  <si>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</si>
  <si>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</si>
  <si>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</si>
  <si>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</si>
  <si>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</si>
  <si>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</si>
  <si>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</si>
  <si>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</si>
  <si>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</si>
  <si>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</si>
  <si>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</si>
  <si>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</si>
  <si>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</si>
  <si>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</si>
  <si>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</si>
  <si>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</si>
  <si>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</si>
  <si>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</si>
  <si>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</si>
  <si>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</si>
  <si>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</si>
  <si>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</si>
  <si>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</si>
  <si>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</si>
  <si>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</si>
  <si>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</si>
  <si>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</si>
  <si>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</si>
  <si>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</si>
  <si>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</si>
  <si>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</si>
  <si>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</si>
  <si>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</si>
  <si>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</si>
  <si>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</si>
  <si>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</si>
  <si>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</si>
  <si>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</si>
  <si>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</si>
  <si>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</si>
  <si>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</si>
  <si>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</si>
  <si>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</si>
  <si>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</si>
  <si>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</si>
  <si>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</si>
  <si>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</si>
  <si>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</si>
  <si>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</si>
  <si>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</si>
  <si>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</si>
  <si>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</si>
  <si>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</si>
  <si>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</si>
  <si>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</si>
  <si>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</si>
  <si>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</si>
  <si>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</si>
  <si>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</si>
  <si>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</si>
  <si>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</si>
  <si>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</si>
  <si>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</si>
  <si>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</si>
  <si>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</si>
  <si>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</si>
  <si>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</si>
  <si>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</si>
  <si>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</si>
  <si>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</si>
  <si>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</si>
  <si>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</si>
  <si>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</si>
  <si>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</si>
  <si>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</si>
  <si>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</si>
  <si>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</si>
  <si>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</si>
  <si>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</si>
  <si>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</si>
  <si>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</si>
  <si>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</si>
  <si>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</si>
  <si>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</si>
  <si>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</si>
  <si>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</si>
  <si>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</si>
  <si>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</si>
  <si>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</si>
  <si>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</si>
  <si>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</si>
  <si>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</si>
  <si>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</si>
  <si>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</si>
  <si>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</si>
  <si>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</si>
  <si>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</si>
  <si>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</si>
  <si>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</si>
  <si>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</si>
  <si>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</si>
  <si>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</si>
  <si>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</si>
  <si>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</si>
  <si>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</si>
  <si>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</si>
  <si>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</si>
  <si>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</si>
  <si>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</si>
  <si>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</si>
  <si>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</si>
  <si>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</si>
  <si>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</si>
  <si>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</si>
  <si>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</si>
  <si>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</si>
  <si>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</si>
  <si>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</si>
  <si>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</si>
  <si>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</si>
  <si>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</si>
  <si>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</si>
  <si>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</si>
  <si>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</si>
  <si>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</si>
  <si>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</si>
  <si>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</si>
  <si>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</si>
  <si>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</si>
  <si>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</si>
  <si>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</si>
  <si>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</si>
  <si>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</si>
  <si>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</si>
  <si>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</si>
  <si>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</si>
  <si>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</si>
  <si>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</si>
  <si>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</si>
  <si>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</si>
  <si>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</si>
  <si>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</si>
  <si>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</si>
  <si>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</si>
  <si>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</si>
  <si>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</si>
  <si>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</si>
  <si>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</si>
  <si>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</si>
  <si>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</si>
  <si>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</si>
  <si>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</si>
  <si>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</si>
  <si>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</si>
  <si>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</si>
  <si>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</si>
  <si>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</si>
  <si>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</si>
  <si>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</si>
  <si>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</si>
  <si>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</si>
  <si>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</si>
  <si>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</si>
  <si>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</si>
  <si>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</si>
  <si>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</si>
  <si>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</si>
  <si>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</si>
  <si>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</si>
  <si>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</si>
  <si>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</si>
  <si>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</si>
  <si>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</si>
  <si>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</si>
  <si>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</si>
  <si>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</si>
  <si>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</si>
  <si>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</si>
  <si>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</si>
  <si>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</si>
  <si>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</si>
  <si>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</si>
  <si>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</si>
  <si>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</si>
  <si>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</si>
  <si>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</si>
  <si>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</si>
  <si>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</si>
  <si>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</si>
  <si>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</si>
  <si>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</si>
  <si>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</si>
  <si>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</si>
  <si>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</si>
  <si>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</si>
  <si>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</si>
  <si>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</si>
  <si>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</si>
  <si>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</si>
  <si>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</si>
  <si>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</si>
  <si>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</si>
  <si>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</si>
  <si>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</si>
  <si>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</si>
  <si>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</si>
  <si>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</si>
  <si>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</si>
  <si>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</si>
  <si>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</si>
  <si>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</si>
  <si>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</si>
  <si>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</si>
  <si>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</si>
  <si>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</si>
  <si>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</si>
  <si>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</si>
  <si>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</si>
  <si>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</si>
  <si>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</si>
  <si>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</si>
  <si>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</si>
  <si>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</si>
  <si>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</si>
  <si>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</si>
  <si>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</si>
  <si>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</si>
  <si>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</si>
  <si>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</si>
  <si>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</si>
  <si>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</si>
  <si>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</si>
  <si>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</si>
  <si>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</si>
  <si>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</si>
  <si>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</si>
  <si>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</si>
  <si>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</si>
  <si>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</si>
  <si>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</si>
  <si>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</si>
  <si>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</si>
  <si>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</si>
  <si>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</si>
  <si>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</si>
  <si>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</si>
  <si>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</si>
  <si>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</si>
  <si>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</si>
  <si>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</si>
  <si>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</si>
  <si>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</si>
  <si>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</si>
  <si>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</si>
  <si>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</si>
  <si>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</si>
  <si>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</si>
  <si>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</si>
  <si>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</si>
  <si>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</si>
  <si>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</si>
  <si>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</si>
  <si>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</si>
  <si>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</si>
  <si>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</si>
  <si>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</si>
  <si>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</si>
  <si>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</si>
  <si>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</si>
  <si>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</si>
  <si>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</si>
  <si>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</si>
  <si>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</si>
  <si>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</si>
  <si>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</si>
  <si>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</si>
  <si>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</si>
  <si>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</si>
  <si>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</si>
  <si>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</si>
  <si>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</si>
  <si>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</si>
  <si>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</si>
  <si>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</si>
  <si>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</si>
  <si>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</si>
  <si>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</si>
  <si>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</si>
  <si>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</si>
  <si>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</si>
  <si>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</si>
  <si>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</si>
  <si>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</si>
  <si>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</si>
  <si>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</si>
  <si>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</si>
  <si>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</si>
  <si>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</si>
  <si>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</si>
  <si>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</si>
  <si>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</si>
  <si>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</si>
  <si>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</si>
  <si>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</si>
  <si>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</si>
  <si>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</si>
  <si>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</si>
  <si>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</si>
  <si>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</si>
  <si>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</si>
  <si>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</si>
  <si>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</si>
  <si>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</si>
  <si>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</si>
  <si>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</si>
  <si>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</si>
  <si>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</si>
  <si>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</si>
  <si>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</si>
  <si>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</si>
  <si>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</si>
  <si>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</si>
  <si>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</si>
  <si>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</si>
  <si>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</si>
  <si>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</si>
  <si>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</si>
  <si>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</si>
  <si>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</si>
  <si>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</si>
  <si>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</si>
  <si>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</si>
  <si>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</si>
  <si>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</si>
  <si>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</si>
  <si>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</si>
  <si>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</si>
  <si>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</si>
  <si>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</si>
  <si>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</si>
  <si>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</si>
  <si>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</si>
  <si>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</si>
  <si>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</si>
  <si>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</si>
  <si>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</si>
  <si>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</si>
  <si>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</si>
  <si>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</si>
  <si>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</si>
  <si>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</si>
  <si>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</si>
  <si>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</si>
  <si>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</si>
  <si>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</si>
  <si>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</si>
  <si>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</si>
  <si>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</si>
  <si>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</si>
  <si>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</si>
  <si>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</si>
  <si>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</si>
  <si>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</si>
  <si>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</si>
  <si>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</si>
  <si>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</si>
  <si>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</si>
  <si>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</si>
  <si>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</si>
  <si>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</si>
  <si>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</si>
  <si>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</si>
  <si>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</si>
  <si>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</si>
  <si>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</si>
  <si>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</si>
  <si>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</si>
  <si>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</si>
  <si>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</si>
  <si>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</si>
  <si>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</si>
  <si>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</si>
  <si>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</si>
  <si>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</si>
  <si>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</si>
  <si>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</si>
  <si>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</si>
  <si>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</si>
  <si>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</si>
  <si>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</si>
  <si>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</si>
  <si>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</si>
  <si>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</si>
  <si>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</si>
  <si>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</si>
  <si>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</si>
  <si>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</si>
  <si>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</si>
  <si>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</si>
  <si>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</si>
  <si>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</si>
  <si>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</si>
  <si>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</si>
  <si>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</si>
  <si>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</si>
  <si>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</si>
  <si>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</si>
  <si>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</si>
  <si>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</si>
  <si>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</si>
  <si>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</si>
  <si>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</si>
  <si>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</si>
  <si>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</si>
  <si>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</si>
  <si>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</si>
  <si>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</si>
  <si>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</si>
  <si>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</si>
  <si>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</si>
  <si>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</si>
  <si>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</si>
  <si>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</si>
  <si>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</si>
  <si>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</si>
  <si>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</si>
  <si>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</si>
  <si>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</si>
  <si>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</si>
  <si>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</si>
  <si>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</si>
  <si>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</si>
  <si>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</si>
  <si>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</si>
  <si>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</si>
  <si>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</si>
  <si>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</si>
  <si>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</si>
  <si>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</si>
  <si>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</si>
  <si>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</si>
  <si>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</si>
  <si>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</si>
  <si>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</si>
  <si>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</si>
  <si>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</si>
  <si>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</si>
  <si>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</si>
  <si>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</si>
  <si>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</si>
  <si>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</si>
  <si>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</si>
  <si>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</si>
  <si>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</si>
  <si>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</si>
  <si>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</si>
  <si>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</si>
  <si>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</si>
  <si>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</si>
  <si>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</si>
  <si>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</si>
  <si>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</si>
  <si>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</si>
  <si>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</si>
  <si>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</si>
  <si>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</si>
  <si>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</si>
  <si>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</si>
  <si>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</si>
  <si>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</si>
  <si>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</si>
  <si>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</si>
  <si>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</si>
  <si>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</si>
  <si>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</si>
  <si>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</si>
  <si>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</si>
  <si>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</si>
  <si>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</si>
  <si>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</si>
  <si>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</si>
  <si>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</si>
  <si>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</si>
  <si>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</si>
  <si>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</si>
  <si>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</si>
  <si>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</si>
  <si>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</si>
  <si>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</si>
  <si>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</si>
  <si>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</si>
  <si>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</si>
  <si>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</si>
  <si>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</si>
  <si>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</si>
  <si>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</si>
  <si>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</si>
  <si>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</si>
  <si>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</si>
  <si>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</si>
  <si>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</si>
  <si>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</si>
  <si>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</si>
  <si>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</si>
  <si>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</si>
  <si>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</si>
  <si>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</si>
  <si>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</si>
  <si>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</si>
  <si>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</si>
  <si>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</si>
  <si>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</si>
  <si>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</si>
  <si>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</si>
  <si>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</si>
  <si>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</si>
  <si>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</si>
  <si>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</si>
  <si>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</si>
  <si>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</si>
  <si>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</si>
  <si>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</si>
  <si>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</si>
  <si>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</si>
  <si>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</si>
  <si>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</si>
  <si>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</si>
  <si>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</si>
  <si>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</si>
  <si>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</si>
  <si>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</si>
  <si>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</si>
  <si>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</si>
  <si>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</si>
  <si>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</si>
  <si>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</si>
  <si>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</si>
  <si>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</si>
  <si>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</si>
  <si>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</si>
  <si>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</si>
  <si>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</si>
  <si>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</si>
  <si>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</si>
  <si>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</si>
  <si>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</si>
  <si>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</si>
  <si>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</si>
  <si>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</si>
  <si>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</si>
  <si>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</si>
  <si>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</si>
  <si>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</si>
  <si>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</si>
  <si>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</si>
  <si>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</si>
  <si>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</si>
  <si>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</si>
  <si>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</si>
  <si>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</si>
  <si>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</si>
  <si>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</si>
  <si>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</si>
  <si>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</si>
  <si>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</si>
  <si>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</si>
  <si>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</si>
  <si>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</si>
  <si>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</si>
  <si>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</si>
  <si>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</si>
  <si>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</si>
  <si>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</si>
  <si>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</si>
  <si>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</si>
  <si>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</si>
  <si>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</si>
  <si>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</si>
  <si>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</si>
  <si>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</si>
  <si>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</si>
  <si>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</si>
  <si>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</si>
  <si>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</si>
  <si>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</si>
  <si>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</si>
  <si>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</si>
  <si>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</si>
  <si>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</si>
  <si>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</si>
  <si>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</si>
  <si>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</si>
  <si>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</si>
  <si>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</si>
  <si>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</si>
  <si>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</si>
  <si>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</si>
  <si>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</si>
  <si>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</si>
  <si>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</si>
  <si>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</si>
  <si>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</si>
  <si>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</si>
  <si>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</si>
  <si>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</si>
  <si>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</si>
  <si>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</si>
  <si>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</si>
  <si>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</si>
  <si>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</si>
  <si>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</si>
  <si>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</si>
  <si>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</si>
  <si>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</si>
  <si>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</si>
  <si>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</si>
  <si>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</si>
  <si>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</si>
  <si>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</si>
  <si>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</si>
  <si>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</si>
  <si>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</si>
  <si>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</si>
  <si>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</si>
  <si>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</si>
  <si>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</si>
  <si>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</si>
  <si>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</si>
  <si>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</si>
  <si>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</si>
  <si>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</si>
  <si>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</si>
  <si>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</si>
  <si>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</si>
  <si>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</si>
  <si>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</si>
  <si>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</si>
  <si>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</si>
  <si>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</si>
  <si>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</si>
  <si>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</si>
  <si>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</si>
  <si>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</si>
  <si>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</si>
  <si>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</si>
  <si>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</si>
  <si>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</si>
  <si>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</si>
  <si>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</si>
  <si>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</si>
  <si>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</si>
  <si>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</si>
  <si>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</si>
  <si>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</si>
  <si>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</si>
  <si>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</si>
  <si>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</si>
  <si>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</si>
  <si>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</si>
  <si>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</si>
  <si>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</si>
  <si>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</si>
  <si>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</si>
  <si>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</si>
  <si>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</si>
  <si>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</si>
  <si>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</si>
  <si>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</si>
  <si>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</si>
  <si>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</si>
  <si>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</si>
  <si>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</si>
  <si>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</si>
  <si>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</si>
  <si>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</si>
  <si>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</si>
  <si>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</si>
  <si>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</si>
  <si>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</si>
  <si>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</si>
  <si>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</si>
  <si>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</si>
  <si>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</si>
  <si>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</si>
  <si>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</si>
  <si>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</si>
  <si>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</si>
  <si>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</si>
  <si>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</si>
  <si>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</si>
  <si>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</si>
  <si>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</si>
  <si>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</si>
  <si>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</si>
  <si>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</si>
  <si>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</si>
  <si>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</si>
  <si>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</si>
  <si>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</si>
  <si>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</si>
  <si>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</si>
  <si>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</si>
  <si>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</si>
  <si>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</si>
  <si>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</si>
  <si>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</si>
  <si>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</si>
  <si>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</si>
  <si>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</si>
  <si>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</si>
  <si>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</si>
  <si>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</si>
  <si>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</si>
  <si>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</si>
  <si>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</si>
  <si>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</si>
  <si>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</si>
  <si>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</si>
  <si>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</si>
  <si>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</si>
  <si>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</si>
  <si>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</si>
  <si>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</si>
  <si>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</si>
  <si>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</si>
  <si>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</si>
  <si>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</si>
  <si>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</si>
  <si>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</si>
  <si>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</si>
  <si>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</si>
  <si>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</si>
  <si>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</si>
  <si>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</si>
  <si>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</si>
  <si>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</si>
  <si>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</si>
  <si>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</si>
  <si>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</si>
  <si>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</si>
  <si>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</si>
  <si>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</si>
  <si>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</si>
  <si>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</si>
  <si>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</si>
  <si>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</si>
  <si>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</si>
  <si>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</si>
  <si>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</si>
  <si>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</si>
  <si>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</si>
  <si>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</si>
  <si>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</si>
  <si>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</si>
  <si>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</si>
  <si>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</si>
  <si>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</si>
  <si>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</si>
  <si>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</si>
  <si>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</si>
  <si>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</si>
  <si>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</si>
  <si>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</si>
  <si>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</si>
  <si>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</si>
  <si>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</si>
  <si>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</si>
  <si>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</si>
  <si>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</si>
  <si>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</si>
  <si>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</si>
  <si>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</si>
  <si>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</si>
  <si>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</si>
  <si>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</si>
  <si>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</si>
  <si>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</si>
  <si>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</si>
  <si>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</si>
  <si>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</si>
  <si>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</si>
  <si>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</si>
  <si>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</si>
  <si>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</si>
  <si>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</si>
  <si>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</si>
  <si>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</si>
  <si>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</si>
  <si>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</si>
  <si>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</si>
  <si>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</si>
  <si>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</si>
  <si>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</si>
  <si>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</si>
  <si>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</si>
  <si>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</si>
  <si>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</si>
  <si>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</si>
  <si>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</si>
  <si>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</si>
  <si>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</si>
  <si>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</si>
  <si>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</si>
  <si>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</si>
  <si>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</si>
  <si>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</si>
  <si>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</si>
  <si>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</si>
  <si>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</si>
  <si>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</si>
  <si>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</si>
  <si>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</si>
  <si>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</si>
  <si>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</si>
  <si>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</si>
  <si>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</si>
  <si>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</si>
  <si>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</si>
  <si>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</si>
  <si>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</si>
  <si>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</si>
  <si>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</si>
  <si>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</si>
  <si>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</si>
  <si>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</si>
  <si>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</si>
  <si>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</si>
  <si>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</si>
  <si>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</si>
  <si>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</si>
  <si>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</si>
  <si>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</si>
  <si>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</si>
  <si>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</si>
  <si>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</si>
  <si>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</si>
  <si>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</si>
  <si>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</si>
  <si>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</si>
  <si>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</si>
  <si>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</si>
  <si>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</si>
  <si>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</si>
  <si>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</si>
  <si>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</si>
  <si>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</si>
  <si>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</si>
  <si>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</si>
  <si>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</si>
  <si>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</si>
  <si>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</si>
  <si>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</si>
  <si>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</si>
  <si>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</si>
  <si>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</si>
  <si>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</si>
  <si>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</si>
  <si>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</si>
  <si>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</si>
  <si>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</si>
  <si>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</si>
  <si>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</si>
  <si>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</si>
  <si>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</si>
  <si>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</si>
  <si>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</si>
  <si>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</si>
  <si>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</si>
  <si>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</si>
  <si>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</si>
  <si>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</si>
  <si>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</si>
  <si>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</si>
  <si>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</si>
  <si>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</si>
  <si>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</si>
  <si>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</si>
  <si>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</si>
  <si>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</si>
  <si>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</si>
  <si>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</si>
  <si>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</si>
  <si>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</si>
  <si>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</si>
  <si>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</si>
  <si>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</si>
  <si>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</si>
  <si>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</si>
  <si>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</si>
  <si>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</si>
  <si>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</si>
  <si>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</si>
  <si>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</si>
  <si>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</si>
  <si>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</si>
  <si>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</si>
  <si>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</si>
  <si>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</si>
  <si>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</si>
  <si>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</si>
  <si>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</si>
  <si>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</si>
  <si>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</si>
  <si>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</si>
  <si>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</si>
  <si>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</si>
  <si>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</si>
  <si>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</si>
  <si>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</si>
  <si>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</si>
  <si>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</si>
  <si>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</si>
  <si>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</si>
  <si>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</si>
  <si>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</si>
  <si>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</si>
  <si>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</si>
  <si>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</si>
  <si>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</si>
  <si>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</si>
  <si>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</si>
  <si>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</si>
  <si>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</si>
  <si>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</si>
  <si>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</si>
  <si>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</si>
  <si>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</si>
  <si>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</si>
  <si>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</si>
  <si>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</si>
  <si>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</si>
  <si>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</si>
  <si>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</si>
  <si>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</si>
  <si>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</si>
  <si>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</si>
  <si>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</si>
  <si>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</si>
  <si>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</si>
  <si>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</si>
  <si>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</si>
  <si>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</si>
  <si>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</si>
  <si>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</si>
  <si>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</si>
  <si>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</si>
  <si>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</si>
  <si>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</si>
  <si>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</si>
  <si>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</si>
  <si>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</si>
  <si>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</si>
  <si>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</si>
  <si>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</si>
  <si>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</si>
  <si>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</si>
  <si>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</si>
  <si>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</si>
  <si>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</si>
  <si>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</si>
  <si>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</si>
  <si>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</si>
  <si>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</si>
  <si>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</si>
  <si>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</si>
  <si>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</si>
  <si>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</si>
  <si>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</si>
  <si>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</si>
  <si>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</si>
  <si>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</si>
  <si>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</si>
  <si>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</si>
  <si>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</si>
  <si>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</si>
  <si>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</si>
  <si>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</si>
  <si>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</si>
  <si>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</si>
  <si>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</si>
  <si>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</si>
  <si>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</si>
  <si>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</si>
  <si>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</si>
  <si>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</si>
  <si>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</si>
  <si>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</si>
  <si>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</si>
  <si>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</si>
  <si>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</si>
  <si>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</si>
  <si>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</si>
  <si>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</si>
  <si>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</si>
  <si>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</si>
  <si>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</si>
  <si>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</si>
  <si>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</si>
  <si>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</si>
  <si>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</si>
  <si>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</si>
  <si>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</si>
  <si>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</si>
  <si>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</si>
  <si>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</si>
  <si>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</si>
  <si>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</si>
  <si>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</si>
  <si>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</si>
  <si>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</si>
  <si>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</si>
  <si>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</si>
  <si>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</si>
  <si>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</si>
  <si>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</si>
  <si>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</si>
  <si>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</si>
  <si>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</si>
  <si>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</si>
  <si>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</si>
  <si>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</si>
  <si>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</si>
  <si>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</si>
  <si>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</si>
  <si>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</si>
  <si>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</si>
  <si>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</si>
  <si>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</si>
  <si>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</si>
  <si>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</si>
  <si>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</si>
  <si>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</si>
  <si>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</si>
  <si>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</si>
  <si>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</si>
  <si>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</si>
  <si>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</si>
  <si>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</si>
  <si>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</si>
  <si>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</si>
  <si>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</si>
  <si>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</si>
  <si>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</si>
  <si>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</si>
  <si>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</si>
  <si>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</si>
  <si>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</si>
  <si>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</si>
  <si>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</si>
  <si>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</si>
  <si>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</si>
  <si>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</si>
  <si>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</si>
  <si>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</si>
  <si>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</si>
  <si>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</si>
  <si>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</si>
  <si>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</si>
  <si>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</si>
  <si>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</si>
  <si>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</si>
  <si>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</si>
  <si>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</si>
  <si>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</si>
  <si>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</si>
  <si>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</si>
  <si>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</si>
  <si>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</si>
  <si>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</si>
  <si>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</si>
  <si>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</si>
  <si>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</si>
  <si>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</si>
  <si>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</si>
  <si>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</si>
  <si>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</si>
  <si>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</si>
  <si>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</si>
  <si>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</si>
  <si>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</si>
  <si>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</si>
  <si>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</si>
  <si>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</si>
  <si>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</si>
  <si>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</si>
  <si>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</si>
  <si>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</si>
  <si>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</si>
  <si>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</si>
  <si>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</si>
  <si>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</si>
  <si>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</si>
  <si>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</si>
  <si>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</si>
  <si>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</si>
  <si>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</si>
  <si>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</si>
  <si>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</si>
  <si>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</si>
  <si>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</si>
  <si>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</si>
  <si>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</si>
  <si>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</si>
  <si>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</si>
  <si>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</si>
  <si>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</si>
  <si>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</si>
  <si>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</si>
  <si>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</si>
  <si>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</si>
  <si>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</si>
  <si>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</si>
  <si>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</si>
  <si>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</si>
  <si>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</si>
  <si>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</si>
  <si>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</si>
  <si>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</si>
  <si>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</si>
  <si>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</si>
  <si>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</si>
  <si>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</si>
  <si>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</si>
  <si>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</si>
  <si>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</si>
  <si>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</si>
  <si>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</si>
  <si>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</si>
  <si>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</si>
  <si>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</si>
  <si>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</si>
  <si>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</si>
  <si>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</si>
  <si>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</si>
  <si>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</si>
  <si>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</si>
  <si>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</si>
  <si>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</si>
  <si>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</si>
  <si>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</si>
  <si>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</si>
  <si>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</si>
  <si>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</si>
  <si>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</si>
  <si>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</si>
  <si>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</si>
  <si>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</si>
  <si>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</si>
  <si>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</si>
  <si>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</si>
  <si>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</si>
  <si>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</si>
  <si>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</si>
  <si>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</si>
  <si>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</si>
  <si>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</si>
  <si>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</si>
  <si>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</si>
  <si>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</si>
  <si>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</si>
  <si>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</si>
  <si>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</si>
  <si>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</si>
  <si>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</si>
  <si>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</si>
  <si>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</si>
  <si>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</si>
  <si>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</si>
  <si>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</si>
  <si>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</si>
  <si>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</si>
  <si>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</si>
  <si>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</si>
  <si>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</si>
  <si>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</si>
  <si>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</si>
  <si>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</si>
  <si>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</si>
  <si>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</si>
  <si>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</si>
  <si>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</si>
  <si>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</si>
  <si>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</si>
  <si>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</si>
  <si>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</si>
  <si>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</si>
  <si>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</si>
  <si>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</si>
  <si>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</si>
  <si>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</si>
  <si>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</si>
  <si>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</si>
  <si>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</si>
  <si>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</si>
  <si>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</si>
  <si>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</si>
  <si>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</si>
  <si>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</si>
  <si>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</si>
  <si>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</si>
  <si>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</si>
  <si>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</si>
  <si>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</si>
  <si>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</si>
  <si>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</si>
  <si>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</si>
  <si>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</si>
  <si>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</si>
  <si>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</si>
  <si>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</si>
  <si>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</si>
  <si>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</si>
  <si>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</si>
  <si>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</si>
  <si>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</si>
  <si>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</si>
  <si>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</si>
  <si>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</si>
  <si>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</si>
  <si>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</si>
  <si>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</si>
  <si>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</si>
  <si>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</si>
  <si>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</si>
  <si>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</si>
  <si>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</si>
  <si>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</si>
  <si>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</si>
  <si>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</si>
  <si>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</si>
  <si>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</si>
  <si>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</si>
  <si>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</si>
  <si>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</si>
  <si>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</si>
  <si>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</si>
  <si>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</si>
  <si>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</si>
  <si>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</si>
  <si>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</si>
  <si>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</si>
  <si>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</si>
  <si>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</si>
  <si>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</si>
  <si>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</si>
  <si>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</si>
  <si>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</si>
  <si>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</si>
  <si>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</si>
  <si>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</si>
  <si>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</si>
  <si>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</si>
  <si>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</si>
  <si>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</si>
  <si>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</si>
  <si>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</si>
  <si>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</si>
  <si>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</si>
  <si>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</si>
  <si>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</si>
  <si>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</si>
  <si>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</si>
  <si>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</si>
  <si>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</si>
  <si>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</si>
  <si>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</si>
  <si>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</si>
  <si>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</si>
  <si>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</si>
  <si>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</si>
  <si>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</si>
  <si>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</si>
  <si>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</si>
  <si>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</si>
  <si>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</si>
  <si>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</si>
  <si>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</si>
  <si>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</si>
  <si>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</si>
  <si>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</si>
  <si>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</si>
  <si>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</si>
  <si>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</si>
  <si>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</si>
  <si>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</si>
  <si>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</si>
  <si>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</si>
  <si>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</si>
  <si>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</si>
  <si>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</si>
  <si>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</si>
  <si>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</si>
  <si>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</si>
  <si>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</si>
  <si>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</si>
  <si>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</si>
  <si>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</si>
  <si>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</si>
  <si>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</si>
  <si>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</si>
  <si>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</si>
  <si>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</si>
  <si>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</si>
  <si>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</si>
  <si>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</si>
  <si>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</si>
  <si>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</si>
  <si>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</si>
  <si>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</si>
  <si>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</si>
  <si>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</si>
  <si>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</si>
  <si>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</si>
  <si>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</si>
  <si>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</si>
  <si>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</si>
  <si>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</si>
  <si>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</si>
  <si>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</si>
  <si>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</si>
  <si>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</si>
  <si>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</si>
  <si>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</si>
  <si>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</si>
  <si>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</si>
  <si>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</si>
  <si>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</si>
  <si>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</si>
  <si>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</si>
  <si>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</si>
  <si>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</si>
  <si>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</si>
  <si>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</si>
  <si>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</si>
  <si>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</si>
  <si>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</si>
  <si>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</si>
  <si>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</si>
  <si>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</si>
  <si>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</si>
  <si>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</si>
  <si>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</si>
  <si>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</si>
  <si>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</si>
  <si>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</si>
  <si>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</si>
  <si>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</si>
  <si>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</si>
  <si>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</si>
  <si>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</si>
  <si>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</si>
  <si>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</si>
  <si>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</si>
  <si>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</si>
  <si>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</si>
  <si>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</si>
  <si>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</si>
  <si>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</si>
  <si>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</si>
  <si>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</si>
  <si>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</si>
  <si>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</si>
  <si>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</si>
  <si>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</si>
  <si>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</si>
  <si>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</si>
  <si>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</si>
  <si>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</si>
  <si>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</si>
  <si>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</si>
  <si>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</si>
  <si>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</si>
  <si>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</si>
  <si>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</si>
  <si>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</si>
  <si>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</si>
  <si>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</si>
  <si>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</si>
  <si>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</si>
  <si>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</si>
  <si>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</si>
  <si>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</si>
  <si>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</si>
  <si>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</si>
  <si>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</si>
  <si>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</si>
  <si>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</si>
  <si>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</si>
  <si>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</si>
  <si>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</si>
  <si>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</si>
  <si>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</si>
  <si>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</si>
  <si>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</si>
  <si>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</si>
  <si>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</si>
  <si>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</si>
  <si>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</si>
  <si>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</si>
  <si>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</si>
  <si>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</si>
  <si>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</si>
  <si>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</si>
  <si>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</si>
  <si>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</si>
  <si>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</si>
  <si>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</si>
  <si>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</si>
  <si>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</si>
  <si>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</si>
  <si>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</si>
  <si>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</si>
  <si>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</si>
  <si>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</si>
  <si>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</si>
  <si>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</si>
  <si>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</si>
  <si>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</si>
  <si>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</si>
  <si>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</si>
  <si>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</si>
  <si>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</si>
  <si>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</si>
  <si>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</si>
  <si>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</si>
  <si>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</si>
  <si>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</si>
  <si>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</si>
  <si>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</si>
  <si>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</si>
  <si>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</si>
  <si>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</si>
  <si>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</si>
  <si>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</si>
  <si>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</si>
  <si>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</si>
  <si>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</si>
  <si>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</si>
  <si>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</si>
  <si>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</si>
  <si>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</si>
  <si>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</si>
  <si>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</si>
  <si>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</si>
  <si>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</si>
  <si>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</si>
  <si>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</si>
  <si>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</si>
  <si>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</si>
  <si>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</si>
  <si>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</si>
  <si>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</si>
  <si>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</si>
  <si>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</si>
  <si>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</si>
  <si>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</si>
  <si>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</si>
  <si>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</si>
  <si>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</si>
  <si>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</si>
  <si>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</si>
  <si>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</si>
  <si>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</si>
  <si>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</si>
  <si>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</si>
  <si>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</si>
  <si>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</si>
  <si>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</si>
  <si>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</si>
  <si>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</si>
  <si>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</si>
  <si>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</si>
  <si>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</si>
  <si>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</si>
  <si>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</si>
  <si>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</si>
  <si>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</si>
  <si>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</si>
  <si>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</si>
  <si>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</si>
  <si>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</si>
  <si>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</si>
  <si>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</si>
  <si>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</si>
  <si>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</si>
  <si>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</si>
  <si>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</si>
  <si>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</si>
  <si>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</si>
  <si>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</si>
  <si>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</si>
  <si>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</si>
  <si>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</si>
  <si>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</si>
  <si>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</si>
  <si>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</si>
  <si>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</si>
  <si>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</si>
  <si>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</si>
  <si>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</si>
  <si>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</si>
  <si>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</si>
  <si>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</si>
  <si>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</si>
  <si>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</si>
  <si>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</si>
  <si>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</si>
  <si>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</si>
  <si>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</si>
  <si>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</si>
  <si>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</si>
  <si>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</si>
  <si>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</si>
  <si>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</si>
  <si>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</si>
  <si>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</si>
  <si>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</si>
  <si>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</si>
  <si>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</si>
  <si>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</si>
  <si>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</si>
  <si>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</si>
  <si>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</si>
  <si>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</si>
  <si>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</si>
  <si>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</si>
  <si>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</si>
  <si>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</si>
  <si>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</si>
  <si>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</si>
  <si>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</si>
  <si>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</si>
  <si>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</si>
  <si>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</si>
  <si>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</si>
  <si>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</si>
  <si>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</si>
  <si>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</si>
  <si>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</si>
  <si>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</si>
  <si>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</si>
  <si>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</si>
  <si>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</si>
  <si>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</si>
  <si>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</si>
  <si>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</si>
  <si>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</si>
  <si>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</si>
  <si>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</si>
  <si>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</si>
  <si>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</si>
  <si>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</si>
  <si>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</si>
  <si>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</si>
  <si>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</si>
  <si>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</si>
  <si>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</si>
  <si>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</si>
  <si>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</si>
  <si>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</si>
  <si>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</si>
  <si>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</si>
  <si>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</si>
  <si>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</si>
  <si>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</si>
  <si>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</si>
  <si>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</si>
  <si>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</si>
  <si>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</si>
  <si>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</si>
  <si>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</si>
  <si>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</si>
  <si>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</si>
  <si>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</si>
  <si>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</si>
  <si>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</si>
  <si>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</si>
  <si>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</si>
  <si>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</si>
  <si>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</si>
  <si>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</si>
  <si>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</si>
  <si>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</si>
  <si>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</si>
  <si>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</si>
  <si>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</si>
  <si>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</si>
  <si>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</si>
  <si>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</si>
  <si>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</si>
  <si>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</si>
  <si>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</si>
  <si>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</si>
  <si>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</si>
  <si>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</si>
  <si>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</si>
  <si>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</si>
  <si>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</si>
  <si>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</si>
  <si>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</si>
  <si>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</si>
  <si>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</si>
  <si>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</si>
  <si>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</si>
  <si>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</si>
  <si>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</si>
  <si>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</si>
  <si>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</si>
  <si>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</si>
  <si>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</si>
  <si>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</si>
  <si>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</si>
  <si>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</si>
  <si>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</si>
  <si>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</si>
  <si>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</si>
  <si>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</si>
  <si>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</si>
  <si>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</si>
  <si>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</si>
  <si>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</si>
  <si>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</si>
  <si>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</si>
  <si>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</si>
  <si>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</si>
  <si>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</si>
  <si>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</si>
  <si>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</si>
  <si>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</si>
  <si>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</si>
  <si>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</si>
  <si>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</si>
  <si>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</si>
  <si>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</si>
  <si>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</si>
  <si>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</si>
  <si>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</si>
  <si>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</si>
  <si>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</si>
  <si>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</si>
  <si>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</si>
  <si>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</si>
  <si>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</si>
  <si>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</si>
  <si>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</si>
  <si>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</si>
  <si>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</si>
  <si>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</si>
  <si>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</si>
  <si>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</si>
  <si>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</si>
  <si>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</si>
  <si>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</si>
  <si>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</si>
  <si>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</si>
  <si>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</si>
  <si>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</si>
  <si>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</si>
  <si>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</si>
  <si>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</si>
  <si>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</si>
  <si>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</si>
  <si>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</si>
  <si>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</si>
  <si>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</si>
  <si>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</si>
  <si>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</si>
  <si>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</si>
  <si>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</si>
  <si>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</si>
  <si>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</si>
  <si>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</si>
  <si>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</si>
  <si>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</si>
  <si>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</si>
  <si>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</si>
  <si>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</si>
  <si>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</si>
  <si>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</si>
  <si>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</si>
  <si>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</si>
  <si>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</si>
  <si>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</si>
  <si>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</si>
  <si>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</si>
  <si>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</si>
  <si>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</si>
  <si>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</si>
  <si>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</si>
  <si>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</si>
  <si>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</si>
  <si>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</si>
  <si>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</si>
  <si>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</si>
  <si>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</si>
  <si>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</si>
  <si>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</si>
  <si>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</si>
  <si>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</si>
  <si>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</si>
  <si>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</si>
  <si>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</si>
  <si>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</si>
  <si>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</si>
  <si>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</si>
  <si>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</si>
  <si>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</si>
  <si>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</si>
  <si>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</si>
  <si>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</si>
  <si>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</si>
  <si>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</si>
  <si>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</si>
  <si>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</si>
  <si>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</si>
  <si>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</si>
  <si>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</si>
  <si>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</si>
  <si>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</si>
  <si>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</si>
  <si>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</si>
  <si>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</si>
  <si>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</si>
  <si>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</si>
  <si>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</si>
  <si>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</si>
  <si>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</si>
  <si>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</si>
  <si>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</si>
  <si>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</si>
  <si>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</si>
  <si>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</si>
  <si>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</si>
  <si>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</si>
  <si>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</si>
  <si>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</si>
  <si>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</si>
  <si>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</si>
  <si>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</si>
  <si>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</si>
  <si>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</si>
  <si>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</si>
  <si>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</si>
  <si>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</si>
  <si>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</si>
  <si>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</si>
  <si>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</si>
  <si>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</si>
  <si>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</si>
  <si>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</si>
  <si>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</si>
  <si>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</si>
  <si>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</si>
  <si>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</si>
  <si>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</si>
  <si>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</si>
  <si>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</si>
  <si>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</si>
  <si>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</si>
  <si>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</si>
  <si>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</si>
  <si>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</si>
  <si>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</si>
  <si>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</si>
  <si>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</si>
  <si>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</si>
  <si>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</si>
  <si>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</si>
  <si>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</si>
  <si>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</si>
  <si>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</si>
  <si>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</si>
  <si>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</si>
  <si>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</si>
  <si>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</si>
  <si>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</si>
  <si>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</si>
  <si>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</si>
  <si>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</si>
  <si>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</si>
  <si>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</si>
  <si>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</si>
  <si>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</si>
  <si>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</si>
  <si>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</si>
  <si>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</si>
  <si>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</si>
  <si>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</si>
  <si>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</si>
  <si>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</si>
  <si>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</si>
  <si>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</si>
  <si>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</si>
  <si>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</si>
  <si>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</si>
  <si>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</si>
  <si>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</si>
  <si>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</si>
  <si>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</si>
  <si>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</si>
  <si>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</si>
  <si>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</si>
  <si>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</si>
  <si>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</si>
  <si>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</si>
  <si>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</si>
  <si>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</si>
  <si>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</si>
  <si>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</si>
  <si>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</si>
  <si>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</si>
  <si>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</si>
  <si>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</si>
  <si>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</si>
  <si>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</si>
  <si>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</si>
  <si>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</si>
  <si>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</si>
  <si>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</si>
  <si>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</si>
  <si>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</si>
  <si>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</si>
  <si>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</si>
  <si>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</si>
  <si>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</si>
  <si>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</si>
  <si>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</si>
  <si>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</si>
  <si>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</si>
  <si>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</si>
  <si>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</si>
  <si>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</si>
  <si>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</si>
  <si>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</si>
  <si>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</si>
  <si>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</si>
  <si>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</si>
  <si>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</si>
  <si>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</si>
  <si>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</si>
  <si>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</si>
  <si>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</si>
  <si>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</si>
  <si>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</si>
  <si>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</si>
  <si>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</si>
  <si>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</si>
  <si>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</si>
  <si>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</si>
  <si>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</si>
  <si>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</si>
  <si>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</si>
  <si>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</si>
  <si>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</si>
  <si>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</si>
  <si>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</si>
  <si>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</si>
  <si>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</si>
  <si>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</si>
  <si>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</si>
  <si>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</si>
  <si>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</si>
  <si>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</si>
  <si>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</si>
  <si>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</si>
  <si>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</si>
  <si>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</si>
  <si>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</si>
  <si>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</si>
  <si>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</si>
  <si>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</si>
  <si>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</si>
  <si>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</si>
  <si>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</si>
  <si>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</si>
  <si>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</si>
  <si>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</si>
  <si>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</si>
  <si>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</si>
  <si>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</si>
  <si>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</si>
  <si>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</si>
  <si>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</si>
  <si>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</si>
  <si>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</si>
  <si>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</si>
  <si>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</si>
  <si>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</si>
  <si>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</si>
  <si>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</si>
  <si>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</si>
  <si>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</si>
  <si>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</si>
  <si>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</si>
  <si>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</si>
  <si>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</si>
  <si>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</si>
  <si>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</si>
  <si>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</si>
  <si>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</si>
  <si>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</si>
  <si>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</si>
  <si>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</si>
  <si>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</si>
  <si>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</si>
  <si>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</si>
  <si>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</si>
  <si>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</si>
  <si>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</si>
  <si>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</si>
  <si>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</si>
  <si>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</si>
  <si>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</si>
  <si>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</si>
  <si>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</si>
  <si>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</si>
  <si>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</si>
  <si>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</si>
  <si>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</si>
  <si>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</si>
  <si>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</si>
  <si>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</si>
  <si>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</si>
  <si>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</si>
  <si>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</si>
  <si>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</si>
  <si>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</si>
  <si>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</si>
  <si>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</si>
  <si>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</si>
  <si>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</si>
  <si>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</si>
  <si>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</si>
  <si>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</si>
  <si>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</si>
  <si>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</si>
  <si>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</si>
  <si>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</si>
  <si>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</si>
  <si>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</si>
  <si>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</si>
  <si>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</si>
  <si>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</si>
  <si>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</si>
  <si>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</si>
  <si>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</si>
  <si>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</si>
  <si>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</si>
  <si>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</si>
  <si>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</si>
  <si>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</si>
  <si>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</si>
  <si>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</si>
  <si>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</si>
  <si>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</si>
  <si>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</si>
  <si>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</si>
  <si>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</si>
  <si>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</si>
  <si>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</si>
  <si>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</si>
  <si>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</si>
  <si>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</si>
  <si>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</si>
  <si>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</si>
  <si>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</si>
  <si>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</si>
  <si>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</si>
  <si>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</si>
  <si>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</si>
  <si>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</si>
  <si>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</si>
  <si>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</si>
  <si>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</si>
  <si>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</si>
  <si>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</si>
  <si>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</si>
  <si>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</si>
  <si>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</si>
  <si>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</si>
  <si>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</si>
  <si>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</si>
  <si>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</si>
  <si>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</si>
  <si>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</si>
  <si>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</si>
  <si>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</si>
  <si>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</si>
  <si>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</si>
  <si>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</si>
  <si>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</si>
  <si>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</si>
  <si>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</si>
  <si>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</si>
  <si>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</si>
  <si>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</si>
  <si>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</si>
  <si>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</si>
  <si>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</si>
  <si>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</si>
  <si>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</si>
  <si>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</si>
  <si>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</si>
  <si>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</si>
  <si>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</si>
  <si>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</si>
  <si>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</si>
  <si>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</si>
  <si>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</si>
  <si>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</si>
  <si>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</si>
  <si>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</si>
  <si>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</si>
  <si>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</si>
  <si>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</si>
  <si>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</si>
  <si>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</si>
  <si>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</si>
  <si>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</si>
  <si>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</si>
  <si>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</si>
  <si>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</si>
  <si>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</si>
  <si>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</si>
  <si>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</si>
  <si>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</si>
  <si>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</si>
  <si>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</si>
  <si>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</si>
  <si>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</si>
  <si>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</si>
  <si>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</si>
  <si>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</si>
  <si>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</si>
  <si>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</si>
  <si>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</si>
  <si>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</si>
  <si>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</si>
  <si>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</si>
  <si>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</si>
  <si>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</si>
  <si>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</si>
  <si>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</si>
  <si>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</si>
  <si>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</si>
  <si>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</si>
  <si>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</si>
  <si>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</si>
  <si>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</si>
  <si>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</si>
  <si>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</si>
  <si>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</si>
  <si>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</si>
  <si>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</si>
  <si>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</si>
  <si>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</si>
  <si>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</si>
  <si>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</si>
  <si>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</si>
  <si>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</si>
  <si>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</si>
  <si>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</si>
  <si>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</si>
  <si>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</si>
  <si>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</si>
  <si>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</si>
  <si>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</si>
  <si>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</si>
  <si>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</si>
  <si>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</si>
  <si>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</si>
  <si>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</si>
  <si>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</si>
  <si>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</si>
  <si>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</si>
  <si>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</si>
  <si>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</si>
  <si>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</si>
  <si>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</si>
  <si>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</si>
  <si>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</si>
  <si>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</si>
  <si>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</si>
  <si>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</si>
  <si>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</si>
  <si>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</si>
  <si>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</si>
  <si>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</si>
  <si>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</si>
  <si>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</si>
  <si>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</si>
  <si>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</si>
  <si>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</si>
  <si>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</si>
  <si>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</si>
  <si>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</si>
  <si>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</si>
  <si>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</si>
  <si>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</si>
  <si>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</si>
  <si>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</si>
  <si>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</si>
  <si>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</si>
  <si>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</si>
  <si>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</si>
  <si>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</si>
  <si>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</si>
  <si>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</si>
  <si>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</si>
  <si>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</si>
  <si>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</si>
  <si>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</si>
  <si>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</si>
  <si>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</si>
  <si>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</si>
  <si>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</si>
  <si>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</si>
  <si>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</si>
  <si>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</si>
  <si>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</si>
  <si>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</si>
  <si>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</si>
  <si>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</si>
  <si>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</si>
  <si>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</si>
  <si>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</si>
  <si>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</si>
  <si>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</si>
  <si>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</si>
  <si>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</si>
  <si>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</si>
  <si>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</si>
  <si>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</si>
  <si>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</si>
  <si>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</si>
  <si>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</si>
  <si>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</si>
  <si>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</si>
  <si>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</si>
  <si>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</si>
  <si>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</si>
  <si>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</si>
  <si>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</si>
  <si>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</si>
  <si>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</si>
  <si>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</si>
  <si>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</si>
  <si>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</si>
  <si>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</si>
  <si>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</si>
  <si>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</si>
  <si>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</si>
  <si>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</si>
  <si>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</si>
  <si>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</si>
  <si>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</si>
  <si>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</si>
  <si>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</si>
  <si>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</si>
  <si>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</si>
  <si>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</si>
  <si>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</si>
  <si>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</si>
  <si>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</si>
  <si>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</si>
  <si>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</si>
  <si>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</si>
  <si>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</si>
  <si>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</si>
  <si>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</si>
  <si>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</si>
  <si>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</si>
  <si>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</si>
  <si>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</si>
  <si>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</si>
  <si>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</si>
  <si>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</si>
  <si>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</si>
  <si>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</si>
  <si>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</si>
  <si>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</si>
  <si>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</si>
  <si>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</si>
  <si>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</si>
  <si>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</si>
  <si>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</si>
  <si>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</si>
  <si>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</si>
  <si>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</si>
  <si>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</si>
  <si>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</si>
  <si>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</si>
  <si>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</si>
  <si>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</si>
  <si>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</si>
  <si>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</si>
  <si>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</si>
  <si>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</si>
  <si>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</si>
  <si>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</si>
  <si>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</si>
  <si>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</si>
  <si>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</si>
  <si>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</si>
  <si>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</si>
  <si>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</si>
  <si>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</si>
  <si>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</si>
  <si>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</si>
  <si>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</si>
  <si>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</si>
  <si>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</si>
  <si>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</si>
  <si>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</si>
  <si>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</si>
  <si>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</si>
  <si>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</si>
  <si>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</si>
  <si>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</si>
  <si>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</si>
  <si>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</si>
  <si>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</si>
  <si>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</si>
  <si>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</si>
  <si>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</si>
  <si>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</si>
  <si>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</si>
  <si>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</si>
  <si>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</si>
  <si>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</si>
  <si>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</si>
  <si>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</si>
  <si>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</si>
  <si>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</si>
  <si>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</si>
  <si>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</si>
  <si>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</si>
  <si>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</si>
  <si>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</si>
  <si>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</si>
  <si>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</si>
  <si>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</si>
  <si>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</si>
  <si>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</si>
  <si>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</si>
  <si>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</si>
  <si>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</si>
  <si>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</si>
  <si>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</si>
  <si>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</si>
  <si>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</si>
  <si>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</si>
  <si>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</si>
  <si>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</si>
  <si>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</si>
  <si>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</si>
  <si>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</si>
  <si>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</si>
  <si>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</si>
  <si>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</si>
  <si>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</si>
  <si>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</si>
  <si>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</si>
  <si>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</si>
  <si>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</si>
  <si>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</si>
  <si>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</si>
  <si>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</si>
  <si>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</si>
  <si>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</si>
  <si>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</si>
  <si>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</si>
  <si>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</si>
  <si>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</si>
  <si>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</si>
  <si>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</si>
  <si>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</si>
  <si>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</si>
  <si>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</si>
  <si>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</si>
  <si>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</si>
  <si>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</si>
  <si>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</si>
  <si>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</si>
  <si>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</si>
  <si>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</si>
  <si>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</si>
  <si>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</si>
  <si>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</si>
  <si>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</si>
  <si>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</si>
  <si>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</si>
  <si>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</si>
  <si>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</si>
  <si>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</si>
  <si>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</si>
  <si>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</si>
  <si>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</si>
  <si>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</si>
  <si>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</si>
  <si>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</si>
  <si>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</si>
  <si>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</si>
  <si>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</si>
  <si>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</si>
  <si>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</si>
  <si>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</si>
  <si>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</si>
  <si>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</si>
  <si>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</si>
  <si>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</si>
  <si>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</si>
  <si>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</si>
  <si>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</si>
  <si>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</si>
  <si>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</si>
  <si>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</si>
  <si>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</si>
  <si>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</si>
  <si>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</si>
  <si>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</si>
  <si>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</si>
  <si>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</si>
  <si>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</si>
  <si>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</si>
  <si>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</si>
  <si>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</si>
  <si>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</si>
  <si>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</si>
  <si>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</si>
  <si>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</si>
  <si>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</si>
  <si>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</si>
  <si>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</si>
  <si>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</si>
  <si>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</si>
  <si>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</si>
  <si>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</si>
  <si>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</si>
  <si>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</si>
  <si>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</si>
  <si>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</si>
  <si>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</si>
  <si>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</si>
  <si>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</si>
  <si>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</si>
  <si>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</si>
  <si>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</si>
  <si>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</si>
  <si>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</si>
  <si>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</si>
  <si>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</si>
  <si>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</si>
  <si>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</si>
  <si>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</si>
  <si>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</si>
  <si>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</si>
  <si>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</si>
  <si>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</si>
  <si>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</si>
  <si>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</si>
  <si>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</si>
  <si>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</si>
  <si>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</si>
  <si>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</si>
  <si>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</si>
  <si>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</si>
  <si>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</si>
  <si>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</si>
  <si>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</si>
  <si>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</si>
  <si>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</si>
  <si>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</si>
  <si>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</si>
  <si>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</si>
  <si>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</si>
  <si>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</si>
  <si>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</si>
  <si>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</si>
  <si>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</si>
  <si>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</si>
  <si>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</si>
  <si>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</si>
  <si>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</si>
  <si>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</si>
  <si>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</si>
  <si>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</si>
  <si>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</si>
  <si>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</si>
  <si>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</si>
  <si>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</si>
  <si>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</si>
  <si>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</si>
  <si>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</si>
  <si>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</si>
  <si>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</si>
  <si>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</si>
  <si>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</si>
  <si>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</si>
  <si>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</si>
  <si>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</si>
  <si>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</si>
  <si>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</si>
  <si>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</si>
  <si>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</si>
  <si>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</si>
  <si>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</si>
  <si>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</si>
  <si>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</si>
  <si>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</si>
  <si>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</si>
  <si>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</si>
  <si>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</si>
  <si>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</si>
  <si>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</si>
  <si>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</si>
  <si>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</si>
  <si>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</si>
  <si>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</si>
  <si>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</si>
  <si>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</si>
  <si>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</si>
  <si>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</si>
  <si>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</si>
  <si>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</si>
  <si>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</si>
  <si>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</si>
  <si>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</si>
  <si>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</si>
  <si>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</si>
  <si>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</si>
  <si>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</si>
  <si>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</si>
  <si>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</si>
  <si>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</si>
  <si>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</si>
  <si>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</si>
  <si>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</si>
  <si>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</si>
  <si>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</si>
  <si>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</si>
  <si>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</si>
  <si>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</si>
  <si>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</si>
  <si>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</si>
  <si>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</si>
  <si>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</si>
  <si>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</si>
  <si>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</si>
  <si>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</si>
  <si>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</si>
  <si>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</si>
  <si>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</si>
  <si>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</si>
  <si>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</si>
  <si>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</si>
  <si>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</si>
  <si>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</si>
  <si>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</si>
  <si>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</si>
  <si>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</si>
  <si>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</si>
  <si>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</si>
  <si>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</si>
  <si>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</si>
  <si>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</si>
  <si>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</si>
  <si>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</si>
  <si>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</si>
  <si>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</si>
  <si>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</si>
  <si>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</si>
  <si>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</si>
  <si>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</si>
  <si>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</si>
  <si>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</si>
  <si>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</si>
  <si>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</si>
  <si>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</si>
  <si>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</si>
  <si>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</si>
  <si>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</si>
  <si>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</si>
  <si>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</si>
  <si>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</si>
  <si>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</si>
  <si>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</si>
  <si>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</si>
  <si>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</si>
  <si>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</si>
  <si>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</si>
  <si>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</si>
  <si>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</si>
  <si>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</si>
  <si>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</si>
  <si>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</si>
  <si>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</si>
  <si>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</si>
  <si>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</si>
  <si>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</si>
  <si>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</si>
  <si>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</si>
  <si>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</si>
  <si>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</si>
  <si>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</si>
  <si>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</si>
  <si>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</si>
  <si>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</si>
  <si>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</si>
  <si>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</si>
  <si>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</si>
  <si>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</si>
  <si>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</si>
  <si>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</si>
  <si>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</si>
  <si>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</si>
  <si>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</si>
  <si>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</si>
  <si>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</si>
  <si>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</si>
  <si>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</si>
  <si>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</si>
  <si>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</si>
  <si>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</si>
  <si>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</si>
  <si>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</si>
  <si>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</si>
  <si>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</si>
  <si>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</si>
  <si>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</si>
  <si>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</si>
  <si>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</si>
  <si>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</si>
  <si>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</si>
  <si>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</si>
  <si>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</si>
  <si>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</si>
  <si>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</si>
  <si>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</si>
  <si>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</si>
  <si>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</si>
  <si>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</si>
  <si>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</si>
  <si>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</si>
  <si>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</si>
  <si>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</si>
  <si>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</si>
  <si>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</si>
  <si>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</si>
  <si>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</si>
  <si>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</si>
  <si>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</si>
  <si>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</si>
  <si>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</si>
  <si>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</si>
  <si>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</si>
  <si>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</si>
  <si>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</si>
  <si>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</si>
  <si>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</si>
  <si>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</si>
  <si>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</si>
  <si>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</si>
  <si>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</si>
  <si>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</si>
  <si>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</si>
  <si>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</si>
  <si>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</si>
  <si>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</si>
  <si>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</si>
  <si>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</si>
  <si>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</si>
  <si>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</si>
  <si>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</si>
  <si>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</si>
  <si>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</si>
  <si>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</si>
  <si>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</si>
  <si>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</si>
  <si>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</si>
  <si>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</si>
  <si>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</si>
  <si>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</si>
  <si>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</si>
  <si>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</si>
  <si>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</si>
  <si>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</si>
  <si>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</si>
  <si>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</si>
  <si>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</si>
  <si>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</si>
  <si>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</si>
  <si>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</si>
  <si>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</si>
  <si>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</si>
  <si>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</si>
  <si>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</si>
  <si>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</si>
  <si>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</si>
  <si>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</si>
  <si>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</si>
  <si>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</si>
  <si>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</si>
  <si>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</si>
  <si>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</si>
  <si>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</si>
  <si>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</si>
  <si>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</si>
  <si>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</si>
  <si>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</si>
  <si>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</si>
  <si>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</si>
  <si>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</si>
  <si>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</si>
  <si>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</si>
  <si>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</si>
  <si>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</si>
  <si>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</si>
  <si>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</si>
  <si>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</si>
  <si>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</si>
  <si>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</si>
  <si>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</si>
  <si>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</si>
  <si>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</si>
  <si>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</si>
  <si>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</si>
  <si>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</si>
  <si>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</si>
  <si>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</si>
  <si>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</si>
  <si>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</si>
  <si>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</si>
  <si>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</si>
  <si>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</si>
  <si>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</si>
  <si>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</si>
  <si>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</si>
  <si>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</si>
  <si>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</si>
  <si>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</si>
  <si>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</si>
  <si>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</si>
  <si>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</si>
  <si>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</si>
  <si>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</si>
  <si>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</si>
  <si>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</si>
  <si>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</si>
  <si>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</si>
  <si>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</si>
  <si>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</si>
  <si>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</si>
  <si>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</si>
  <si>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</si>
  <si>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</si>
  <si>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</si>
  <si>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</si>
  <si>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</si>
  <si>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</si>
  <si>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</si>
  <si>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</si>
  <si>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</si>
  <si>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</si>
  <si>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</si>
  <si>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</si>
  <si>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</si>
  <si>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</si>
  <si>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</si>
  <si>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</si>
  <si>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</si>
  <si>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</si>
  <si>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</si>
  <si>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</si>
  <si>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</si>
  <si>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</si>
  <si>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</si>
  <si>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</si>
  <si>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</si>
  <si>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</si>
  <si>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</si>
  <si>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</si>
  <si>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</si>
  <si>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</si>
  <si>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</si>
  <si>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</si>
  <si>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</si>
  <si>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</si>
  <si>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</si>
  <si>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</si>
  <si>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</si>
  <si>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</si>
  <si>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</si>
  <si>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</si>
  <si>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</si>
  <si>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</si>
  <si>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</si>
  <si>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</si>
  <si>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</si>
  <si>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</si>
  <si>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</si>
  <si>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</si>
  <si>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</si>
  <si>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</si>
  <si>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</si>
  <si>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</si>
  <si>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</si>
  <si>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</si>
  <si>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</si>
  <si>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</si>
  <si>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</si>
  <si>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</si>
  <si>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</si>
  <si>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</si>
  <si>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</si>
  <si>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</si>
  <si>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</si>
  <si>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</si>
  <si>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</si>
  <si>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</si>
  <si>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</si>
  <si>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</si>
  <si>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</si>
  <si>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</si>
  <si>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</si>
  <si>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</si>
  <si>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</si>
  <si>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</si>
  <si>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</si>
  <si>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</si>
  <si>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</si>
  <si>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</si>
  <si>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</si>
  <si>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</si>
  <si>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</si>
  <si>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</si>
  <si>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</si>
  <si>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</si>
  <si>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</si>
  <si>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</si>
  <si>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</si>
  <si>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</si>
  <si>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</si>
  <si>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</si>
  <si>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</si>
  <si>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</si>
  <si>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</si>
  <si>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</si>
  <si>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</si>
  <si>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</si>
  <si>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</si>
  <si>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</si>
  <si>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</si>
  <si>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</si>
  <si>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</si>
  <si>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</si>
  <si>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</si>
  <si>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</si>
  <si>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</si>
  <si>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</si>
  <si>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</si>
  <si>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</si>
  <si>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</si>
  <si>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</si>
  <si>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</si>
  <si>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</si>
  <si>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</si>
  <si>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</si>
  <si>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</si>
  <si>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</si>
  <si>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</si>
  <si>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</si>
  <si>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</si>
  <si>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</si>
  <si>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</si>
  <si>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</si>
  <si>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</si>
  <si>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</si>
  <si>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</si>
  <si>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</si>
  <si>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</si>
  <si>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</si>
  <si>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</si>
  <si>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</si>
  <si>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</si>
  <si>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</si>
  <si>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</si>
  <si>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</si>
  <si>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</si>
  <si>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</si>
  <si>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</si>
  <si>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</si>
  <si>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</si>
  <si>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</si>
  <si>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</si>
  <si>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</si>
  <si>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</si>
  <si>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</si>
  <si>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</si>
  <si>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</si>
  <si>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</si>
  <si>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</si>
  <si>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</si>
  <si>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</si>
  <si>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</si>
  <si>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</si>
  <si>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</si>
  <si>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</si>
  <si>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</si>
  <si>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</si>
  <si>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</si>
  <si>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</si>
  <si>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</si>
  <si>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</si>
  <si>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</si>
  <si>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</si>
  <si>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</si>
  <si>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</si>
  <si>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</si>
  <si>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</si>
  <si>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</si>
  <si>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</si>
  <si>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</si>
  <si>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</si>
  <si>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</si>
  <si>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</si>
  <si>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</si>
  <si>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</si>
  <si>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</si>
  <si>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</si>
  <si>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</si>
  <si>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</si>
  <si>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</si>
  <si>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</si>
  <si>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</si>
  <si>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</si>
  <si>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</si>
  <si>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</si>
  <si>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</si>
  <si>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</si>
  <si>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</si>
  <si>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</si>
  <si>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</si>
  <si>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</si>
  <si>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</si>
  <si>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</si>
  <si>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</si>
  <si>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</si>
  <si>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</si>
  <si>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</si>
  <si>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</si>
  <si>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</si>
  <si>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</si>
  <si>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</si>
  <si>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</si>
  <si>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</si>
  <si>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</si>
  <si>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</si>
  <si>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</si>
  <si>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</si>
  <si>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</si>
  <si>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</si>
  <si>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</si>
  <si>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</si>
  <si>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</si>
  <si>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</si>
  <si>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</si>
  <si>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</si>
  <si>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</si>
  <si>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</si>
  <si>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</si>
  <si>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</si>
  <si>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</si>
  <si>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</si>
  <si>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</si>
  <si>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</si>
  <si>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</si>
  <si>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</si>
  <si>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</si>
  <si>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</si>
  <si>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</si>
  <si>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</si>
  <si>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</si>
  <si>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</si>
  <si>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</si>
  <si>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</si>
  <si>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</si>
  <si>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</si>
  <si>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</si>
  <si>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</si>
  <si>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</si>
  <si>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</si>
  <si>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</si>
  <si>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</si>
  <si>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</si>
  <si>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</si>
  <si>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</si>
  <si>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</si>
  <si>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</si>
  <si>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</si>
  <si>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</si>
  <si>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</si>
  <si>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</si>
  <si>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</si>
  <si>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</si>
  <si>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</si>
  <si>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</si>
  <si>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</si>
  <si>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</si>
  <si>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</si>
  <si>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</si>
  <si>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</si>
  <si>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</si>
  <si>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</si>
  <si>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</si>
  <si>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</si>
  <si>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</si>
  <si>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</si>
  <si>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</si>
  <si>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</si>
  <si>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</si>
  <si>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</si>
  <si>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</si>
  <si>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</si>
  <si>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</si>
  <si>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</si>
  <si>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</si>
  <si>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</si>
  <si>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</si>
  <si>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</si>
  <si>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</si>
  <si>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</si>
  <si>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</si>
  <si>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</si>
  <si>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</si>
  <si>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</si>
  <si>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</si>
  <si>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</si>
  <si>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</si>
  <si>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</si>
  <si>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</si>
  <si>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</si>
  <si>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</si>
  <si>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</si>
  <si>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</si>
  <si>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</si>
  <si>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</si>
  <si>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</si>
  <si>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</si>
  <si>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</si>
  <si>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</si>
  <si>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</si>
  <si>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</si>
  <si>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</si>
  <si>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</si>
  <si>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</si>
  <si>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</si>
  <si>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</si>
  <si>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</si>
  <si>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</si>
  <si>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</si>
  <si>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</si>
  <si>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</si>
  <si>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</si>
  <si>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</si>
  <si>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</si>
  <si>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</si>
  <si>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</si>
  <si>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</si>
  <si>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</si>
  <si>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</si>
  <si>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</si>
  <si>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</si>
  <si>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</si>
  <si>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</si>
  <si>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</si>
  <si>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</si>
  <si>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</si>
  <si>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</si>
  <si>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</si>
  <si>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</si>
  <si>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</si>
  <si>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</si>
  <si>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</si>
  <si>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</si>
  <si>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</si>
  <si>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</si>
  <si>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</si>
  <si>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</si>
  <si>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</si>
  <si>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</si>
  <si>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</si>
  <si>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</si>
  <si>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</si>
  <si>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</si>
  <si>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</si>
  <si>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</si>
  <si>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</si>
  <si>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</si>
  <si>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</si>
  <si>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</si>
  <si>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</si>
  <si>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</si>
  <si>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</si>
  <si>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</si>
  <si>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</si>
  <si>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</si>
  <si>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</si>
  <si>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</si>
  <si>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</si>
  <si>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</si>
  <si>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</si>
  <si>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</si>
  <si>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</si>
  <si>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</si>
  <si>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</si>
  <si>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</si>
  <si>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</si>
  <si>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</si>
  <si>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</si>
  <si>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</si>
  <si>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</si>
  <si>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</si>
  <si>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</si>
  <si>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</si>
  <si>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</si>
  <si>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</si>
  <si>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</si>
  <si>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</si>
  <si>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</si>
  <si>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</si>
  <si>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</si>
  <si>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</si>
  <si>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</si>
  <si>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</si>
  <si>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</si>
  <si>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</si>
  <si>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</si>
  <si>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</si>
  <si>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</si>
  <si>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</si>
  <si>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</si>
  <si>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</si>
  <si>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</si>
  <si>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</si>
  <si>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</si>
  <si>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</si>
  <si>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</si>
  <si>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</si>
  <si>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</si>
  <si>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</si>
  <si>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</si>
  <si>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</si>
  <si>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</si>
  <si>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</si>
  <si>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</si>
  <si>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</si>
  <si>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</si>
  <si>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</si>
  <si>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</si>
  <si>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</si>
  <si>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</si>
  <si>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</si>
  <si>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</si>
  <si>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</si>
  <si>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</si>
  <si>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</si>
  <si>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</si>
  <si>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</si>
  <si>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</si>
  <si>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</si>
  <si>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</si>
  <si>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</si>
  <si>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</si>
  <si>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</si>
  <si>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</si>
  <si>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</si>
  <si>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</si>
  <si>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</si>
  <si>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</si>
  <si>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</si>
  <si>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</si>
  <si>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</si>
  <si>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</si>
  <si>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</si>
  <si>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</si>
  <si>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</si>
  <si>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</si>
  <si>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</si>
  <si>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</si>
  <si>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</si>
  <si>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</si>
  <si>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</si>
  <si>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</si>
  <si>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</si>
  <si>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</si>
  <si>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</si>
  <si>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</si>
  <si>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</si>
  <si>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</si>
  <si>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</si>
  <si>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</si>
  <si>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</si>
  <si>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</si>
  <si>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</si>
  <si>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</si>
  <si>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</si>
  <si>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</si>
  <si>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</si>
  <si>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</si>
  <si>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</si>
  <si>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</si>
  <si>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</si>
  <si>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</si>
  <si>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</si>
  <si>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</si>
  <si>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</si>
  <si>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</si>
  <si>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</si>
  <si>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</si>
  <si>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</si>
  <si>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</si>
  <si>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</si>
  <si>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</si>
  <si>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</si>
  <si>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</si>
  <si>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</si>
  <si>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</si>
  <si>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</si>
  <si>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</si>
  <si>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</si>
  <si>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</si>
  <si>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</si>
  <si>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</si>
  <si>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</si>
  <si>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</si>
  <si>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</si>
  <si>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</si>
  <si>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</si>
  <si>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</si>
  <si>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</si>
  <si>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</si>
  <si>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</si>
  <si>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</si>
  <si>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</si>
  <si>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</si>
  <si>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</si>
  <si>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</si>
  <si>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</si>
  <si>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</si>
  <si>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</si>
  <si>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</si>
  <si>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</si>
  <si>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</si>
  <si>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</si>
  <si>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</si>
  <si>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</si>
  <si>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</si>
  <si>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</si>
  <si>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</si>
  <si>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</si>
  <si>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</si>
  <si>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</si>
  <si>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</si>
  <si>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</si>
  <si>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</si>
  <si>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</si>
  <si>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</si>
  <si>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</si>
  <si>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</si>
  <si>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</si>
  <si>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</si>
  <si>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</si>
  <si>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</si>
  <si>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</si>
  <si>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</si>
  <si>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</si>
  <si>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</si>
  <si>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</si>
  <si>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</si>
  <si>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</si>
  <si>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</si>
  <si>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</si>
  <si>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</si>
  <si>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</si>
  <si>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</si>
  <si>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</si>
  <si>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</si>
  <si>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</si>
  <si>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</si>
  <si>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</si>
  <si>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</si>
  <si>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</si>
  <si>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</si>
  <si>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</si>
  <si>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</si>
  <si>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</si>
  <si>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</si>
  <si>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</si>
  <si>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</si>
  <si>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</si>
  <si>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</si>
  <si>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</si>
  <si>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</si>
  <si>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</si>
  <si>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</si>
  <si>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</si>
  <si>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</si>
  <si>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</si>
  <si>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</si>
  <si>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</si>
  <si>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</si>
  <si>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</si>
  <si>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</si>
  <si>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</si>
  <si>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</si>
  <si>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</si>
  <si>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</si>
  <si>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</si>
  <si>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</si>
  <si>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</si>
  <si>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</si>
  <si>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</si>
  <si>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</si>
  <si>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</si>
  <si>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</si>
  <si>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</si>
  <si>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</si>
  <si>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</si>
  <si>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</si>
  <si>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</si>
  <si>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</si>
  <si>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</si>
  <si>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</si>
  <si>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</si>
  <si>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</si>
  <si>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</si>
  <si>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</si>
  <si>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</si>
  <si>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</si>
  <si>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</si>
  <si>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</si>
  <si>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</si>
  <si>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</si>
  <si>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</si>
  <si>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</si>
  <si>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</si>
  <si>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</si>
  <si>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</si>
  <si>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</si>
  <si>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</si>
  <si>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</si>
  <si>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</si>
  <si>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</si>
  <si>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</si>
  <si>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</si>
  <si>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</si>
  <si>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</si>
  <si>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</si>
  <si>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</si>
  <si>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</si>
  <si>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</si>
  <si>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</si>
  <si>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</si>
  <si>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</si>
  <si>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</si>
  <si>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</si>
  <si>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</si>
  <si>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</si>
  <si>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</si>
  <si>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</si>
  <si>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</si>
  <si>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</si>
  <si>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</si>
  <si>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</si>
  <si>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</si>
  <si>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</si>
  <si>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</si>
  <si>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</si>
  <si>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</si>
  <si>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</si>
  <si>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</si>
  <si>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</si>
  <si>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</si>
  <si>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</si>
  <si>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</si>
  <si>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</si>
  <si>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</si>
  <si>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</si>
  <si>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</si>
  <si>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</si>
  <si>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</si>
  <si>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</si>
  <si>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</si>
  <si>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</si>
  <si>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</si>
  <si>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</si>
  <si>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</si>
  <si>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</si>
  <si>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</si>
  <si>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</si>
  <si>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</si>
  <si>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</si>
  <si>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</si>
  <si>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</si>
  <si>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</si>
  <si>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</si>
  <si>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</si>
  <si>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</si>
  <si>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</si>
  <si>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</si>
  <si>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</si>
  <si>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</si>
  <si>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</si>
  <si>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</si>
  <si>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</si>
  <si>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</si>
  <si>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</si>
  <si>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</si>
  <si>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</si>
  <si>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</si>
  <si>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</si>
  <si>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</si>
  <si>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</si>
  <si>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</si>
  <si>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</si>
  <si>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</si>
  <si>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</si>
  <si>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</si>
  <si>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</si>
  <si>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</si>
  <si>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</si>
  <si>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</si>
  <si>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</si>
  <si>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</si>
  <si>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</si>
  <si>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</si>
  <si>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</si>
  <si>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</si>
  <si>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</si>
  <si>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</si>
  <si>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</si>
  <si>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</si>
  <si>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</si>
  <si>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</si>
  <si>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</si>
  <si>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</si>
  <si>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</si>
  <si>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</si>
  <si>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</si>
  <si>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</si>
  <si>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</si>
  <si>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</si>
  <si>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</si>
  <si>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</si>
  <si>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</si>
  <si>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</si>
  <si>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</si>
  <si>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</si>
  <si>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</si>
  <si>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</si>
  <si>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</si>
  <si>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</si>
  <si>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</si>
  <si>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</si>
  <si>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</si>
  <si>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</si>
  <si>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</si>
  <si>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</si>
  <si>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</si>
  <si>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</si>
  <si>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</si>
  <si>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</si>
  <si>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</si>
  <si>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</si>
  <si>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</si>
  <si>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</si>
  <si>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</si>
  <si>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</si>
  <si>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</si>
  <si>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</si>
  <si>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</si>
  <si>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</si>
  <si>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</si>
  <si>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</si>
  <si>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</si>
  <si>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</si>
  <si>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</si>
  <si>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</si>
  <si>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</si>
  <si>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</si>
  <si>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</si>
  <si>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</si>
  <si>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</si>
  <si>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</si>
  <si>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</si>
  <si>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</si>
  <si>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</si>
  <si>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</si>
  <si>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</si>
  <si>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</si>
  <si>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</si>
  <si>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</si>
  <si>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</si>
  <si>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</si>
  <si>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</si>
  <si>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</si>
  <si>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</si>
  <si>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</si>
  <si>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</si>
  <si>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</si>
  <si>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</si>
  <si>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</si>
  <si>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</si>
  <si>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</si>
  <si>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</si>
  <si>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</si>
  <si>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</si>
  <si>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</si>
  <si>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</si>
  <si>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</si>
  <si>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</si>
  <si>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</si>
  <si>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</si>
  <si>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</si>
  <si>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</si>
  <si>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</si>
  <si>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</si>
  <si>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</si>
  <si>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</si>
  <si>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</si>
  <si>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</si>
  <si>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</si>
  <si>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</si>
  <si>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</si>
  <si>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</si>
  <si>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</si>
  <si>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</si>
  <si>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</si>
  <si>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</si>
  <si>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</si>
  <si>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</si>
  <si>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</si>
  <si>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</si>
  <si>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</si>
  <si>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</si>
  <si>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</si>
  <si>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</si>
  <si>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</si>
  <si>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</si>
  <si>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</si>
  <si>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</si>
  <si>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</si>
  <si>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</si>
  <si>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</si>
  <si>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</si>
  <si>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</si>
  <si>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</si>
  <si>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</si>
  <si>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</si>
  <si>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</si>
  <si>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</si>
  <si>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</si>
  <si>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</si>
  <si>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</si>
  <si>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</si>
  <si>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</si>
  <si>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</si>
  <si>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</si>
  <si>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</si>
  <si>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</si>
  <si>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</si>
  <si>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</si>
  <si>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</si>
  <si>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</si>
  <si>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</si>
  <si>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</si>
  <si>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</si>
  <si>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</si>
  <si>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</si>
  <si>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</si>
  <si>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</si>
  <si>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</si>
  <si>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</si>
  <si>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</si>
  <si>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</si>
  <si>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</si>
  <si>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</si>
  <si>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</si>
  <si>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</si>
  <si>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</si>
  <si>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</si>
  <si>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</si>
  <si>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</si>
  <si>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</si>
  <si>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</si>
  <si>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</si>
  <si>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</si>
  <si>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</si>
  <si>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</si>
  <si>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</si>
  <si>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</si>
  <si>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</si>
  <si>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</si>
  <si>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</si>
  <si>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</si>
  <si>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</si>
  <si>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</si>
  <si>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</si>
  <si>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</si>
  <si>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</si>
  <si>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</si>
  <si>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</si>
  <si>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</si>
  <si>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</si>
  <si>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</si>
  <si>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</si>
  <si>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</si>
  <si>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</si>
  <si>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</si>
  <si>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</si>
  <si>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</si>
  <si>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</si>
  <si>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</si>
  <si>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</si>
  <si>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</si>
  <si>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</si>
  <si>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</si>
  <si>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</si>
  <si>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</si>
  <si>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</si>
  <si>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</si>
  <si>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</si>
  <si>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</si>
  <si>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</si>
  <si>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</si>
  <si>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</si>
  <si>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</si>
  <si>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</si>
  <si>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</si>
  <si>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</si>
  <si>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</si>
  <si>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</si>
  <si>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</si>
  <si>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</si>
  <si>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</si>
  <si>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</si>
  <si>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</si>
  <si>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</si>
  <si>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</si>
  <si>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</si>
  <si>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</si>
  <si>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</si>
  <si>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</si>
  <si>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</si>
  <si>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</si>
  <si>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</si>
  <si>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</si>
  <si>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</si>
  <si>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</si>
  <si>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</si>
  <si>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</si>
  <si>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</si>
  <si>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</si>
  <si>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</si>
  <si>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</si>
  <si>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</si>
  <si>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</si>
  <si>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</si>
  <si>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</si>
  <si>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</si>
  <si>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</si>
  <si>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</si>
  <si>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</si>
  <si>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</si>
  <si>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</si>
  <si>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</si>
  <si>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</si>
  <si>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</si>
  <si>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</si>
  <si>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</si>
  <si>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</si>
  <si>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</si>
  <si>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</si>
  <si>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</si>
  <si>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</si>
  <si>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</si>
  <si>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</si>
  <si>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</si>
  <si>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</si>
  <si>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</si>
  <si>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</si>
  <si>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</si>
  <si>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</si>
  <si>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</si>
  <si>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</si>
  <si>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</si>
  <si>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</si>
  <si>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</si>
  <si>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</si>
  <si>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</si>
  <si>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</si>
  <si>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</si>
  <si>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</si>
  <si>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</si>
  <si>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</si>
  <si>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</si>
  <si>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</si>
  <si>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</si>
  <si>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</si>
  <si>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</si>
  <si>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</si>
  <si>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</si>
  <si>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</si>
  <si>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</si>
  <si>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</si>
  <si>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</si>
  <si>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</si>
  <si>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</si>
  <si>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</si>
  <si>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</si>
  <si>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</si>
  <si>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</si>
  <si>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</si>
  <si>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</si>
  <si>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</si>
  <si>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</si>
  <si>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</si>
  <si>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</si>
  <si>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</si>
  <si>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</si>
  <si>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</si>
  <si>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</si>
  <si>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</si>
  <si>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</si>
  <si>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</si>
  <si>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</si>
  <si>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</si>
  <si>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</si>
  <si>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</si>
  <si>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</si>
  <si>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</si>
  <si>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</si>
  <si>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</si>
  <si>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</si>
  <si>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</si>
  <si>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</si>
  <si>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</si>
  <si>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</si>
  <si>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</si>
  <si>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</si>
  <si>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</si>
  <si>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</si>
  <si>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</si>
  <si>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</si>
  <si>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</si>
  <si>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</si>
  <si>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</si>
  <si>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</si>
  <si>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</si>
  <si>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</si>
  <si>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</si>
  <si>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</si>
  <si>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</si>
  <si>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</si>
  <si>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</si>
  <si>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</si>
  <si>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</si>
  <si>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</si>
  <si>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</si>
  <si>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</si>
  <si>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</si>
  <si>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</si>
  <si>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</si>
  <si>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</si>
  <si>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</si>
  <si>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</si>
  <si>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</si>
  <si>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</si>
  <si>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</si>
  <si>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</si>
  <si>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</si>
  <si>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</si>
  <si>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</si>
  <si>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</si>
  <si>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</si>
  <si>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</si>
  <si>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</si>
  <si>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</si>
  <si>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</si>
  <si>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</si>
  <si>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</si>
  <si>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</si>
  <si>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</si>
  <si>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</si>
  <si>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</si>
  <si>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</si>
  <si>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</si>
  <si>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</si>
  <si>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</si>
  <si>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</si>
  <si>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</si>
  <si>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</si>
  <si>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</si>
  <si>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</si>
  <si>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</si>
  <si>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</si>
  <si>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</si>
  <si>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</si>
  <si>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</si>
  <si>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</si>
  <si>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</si>
  <si>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</si>
  <si>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</si>
  <si>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</si>
  <si>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</si>
  <si>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</si>
  <si>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</si>
  <si>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</si>
  <si>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</si>
  <si>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</si>
  <si>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</si>
  <si>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</si>
  <si>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</si>
  <si>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</si>
  <si>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</si>
  <si>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</si>
  <si>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</si>
  <si>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</si>
  <si>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</si>
  <si>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</si>
  <si>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</si>
  <si>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</si>
  <si>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</si>
  <si>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</si>
  <si>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</si>
  <si>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</si>
  <si>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</si>
  <si>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</si>
  <si>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</si>
  <si>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</si>
  <si>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</si>
  <si>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</si>
  <si>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</si>
  <si>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</si>
  <si>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</si>
  <si>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</si>
  <si>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</si>
  <si>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</si>
  <si>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</si>
  <si>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</si>
  <si>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</si>
  <si>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</si>
  <si>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</si>
  <si>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</si>
  <si>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</si>
  <si>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</si>
  <si>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</si>
  <si>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</si>
  <si>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</si>
  <si>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</si>
  <si>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</si>
  <si>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</si>
  <si>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</si>
  <si>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</si>
  <si>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</si>
  <si>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</si>
  <si>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</si>
  <si>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</si>
  <si>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</si>
  <si>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</si>
  <si>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</si>
  <si>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</si>
  <si>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</si>
  <si>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</si>
  <si>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</si>
  <si>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</si>
  <si>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</si>
  <si>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</si>
  <si>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</si>
  <si>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</si>
  <si>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</si>
  <si>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</si>
  <si>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</si>
  <si>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</si>
  <si>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</si>
  <si>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</si>
  <si>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</si>
  <si>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</si>
  <si>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</si>
  <si>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</si>
  <si>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</si>
  <si>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</si>
  <si>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</si>
  <si>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</si>
  <si>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</si>
  <si>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</si>
  <si>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</si>
  <si>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</si>
  <si>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</si>
  <si>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</si>
  <si>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</si>
  <si>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</si>
  <si>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</si>
  <si>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</si>
  <si>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</si>
  <si>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</si>
  <si>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</si>
  <si>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</si>
  <si>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</si>
  <si>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</si>
  <si>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</si>
  <si>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</si>
  <si>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</si>
  <si>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</si>
  <si>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</si>
  <si>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</si>
  <si>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</si>
  <si>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</si>
  <si>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</si>
  <si>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</si>
  <si>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</si>
  <si>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</si>
  <si>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</si>
  <si>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</si>
  <si>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</si>
  <si>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</si>
  <si>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</si>
  <si>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</si>
  <si>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</si>
  <si>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</si>
  <si>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</si>
  <si>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</si>
  <si>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</si>
  <si>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</si>
  <si>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</si>
  <si>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</si>
  <si>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</si>
  <si>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</si>
  <si>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</si>
  <si>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</si>
  <si>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</si>
  <si>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</si>
  <si>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</si>
  <si>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</si>
  <si>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</si>
  <si>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</si>
  <si>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</si>
  <si>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</si>
  <si>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</si>
  <si>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</si>
  <si>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</si>
  <si>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</si>
  <si>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</si>
  <si>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</si>
  <si>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</si>
  <si>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</si>
  <si>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</si>
  <si>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</si>
  <si>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</si>
  <si>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</si>
  <si>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</si>
  <si>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</si>
  <si>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</si>
  <si>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</si>
  <si>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</si>
  <si>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</si>
  <si>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</si>
  <si>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</si>
  <si>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</si>
  <si>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</si>
  <si>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</si>
  <si>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</si>
  <si>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</si>
  <si>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</si>
  <si>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</si>
  <si>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</si>
  <si>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</si>
  <si>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</si>
  <si>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</si>
  <si>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</si>
  <si>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</si>
  <si>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</si>
  <si>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</si>
  <si>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</si>
  <si>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</si>
  <si>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</si>
  <si>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</si>
  <si>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</si>
  <si>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</si>
  <si>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</si>
  <si>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</si>
  <si>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</si>
  <si>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</si>
  <si>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</si>
  <si>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</si>
  <si>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</si>
  <si>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</si>
  <si>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</si>
  <si>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</si>
  <si>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</si>
  <si>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</si>
  <si>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</si>
  <si>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</si>
  <si>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</si>
  <si>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</si>
  <si>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</si>
  <si>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</si>
  <si>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</si>
  <si>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</si>
  <si>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</si>
  <si>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</si>
  <si>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</si>
  <si>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</si>
  <si>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</si>
  <si>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</si>
  <si>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</si>
  <si>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</si>
  <si>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</si>
  <si>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</si>
  <si>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</si>
  <si>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</si>
  <si>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</si>
  <si>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</si>
  <si>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</si>
  <si>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</si>
  <si>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</si>
  <si>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</si>
  <si>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</si>
  <si>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</si>
  <si>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</si>
  <si>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</si>
  <si>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</si>
  <si>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</si>
  <si>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</si>
  <si>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</si>
  <si>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</si>
  <si>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</si>
  <si>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</si>
  <si>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</si>
  <si>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</si>
  <si>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</si>
  <si>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</si>
  <si>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</si>
  <si>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</si>
  <si>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</si>
  <si>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</si>
  <si>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</si>
  <si>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</si>
  <si>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</si>
  <si>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</si>
  <si>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</si>
  <si>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</si>
  <si>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</si>
  <si>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</si>
  <si>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</si>
  <si>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</si>
  <si>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</si>
  <si>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</si>
  <si>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</si>
  <si>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</si>
  <si>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</si>
  <si>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</si>
  <si>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</si>
  <si>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</si>
  <si>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</si>
  <si>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</si>
  <si>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</si>
  <si>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</si>
  <si>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</si>
  <si>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</si>
  <si>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</si>
  <si>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</si>
  <si>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</si>
  <si>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</si>
  <si>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</si>
  <si>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</si>
  <si>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</si>
  <si>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</si>
  <si>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</si>
  <si>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</si>
  <si>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</si>
  <si>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</si>
  <si>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</si>
  <si>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</si>
  <si>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</si>
  <si>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</si>
  <si>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</si>
  <si>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</si>
  <si>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</si>
  <si>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</si>
  <si>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</si>
  <si>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</si>
  <si>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</si>
  <si>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</si>
  <si>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</si>
  <si>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</si>
  <si>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</si>
  <si>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</si>
  <si>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</si>
  <si>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</si>
  <si>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</si>
  <si>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</si>
  <si>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</si>
  <si>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</si>
  <si>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</si>
  <si>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</si>
  <si>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</si>
  <si>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</si>
  <si>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</si>
  <si>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</si>
  <si>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</si>
  <si>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</si>
  <si>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</si>
  <si>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</si>
  <si>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</si>
  <si>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</si>
  <si>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</si>
  <si>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</si>
  <si>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</si>
  <si>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</si>
  <si>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</si>
  <si>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</si>
  <si>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</si>
  <si>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</si>
  <si>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</si>
  <si>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</si>
  <si>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</si>
  <si>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</si>
  <si>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</si>
  <si>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</si>
  <si>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</si>
  <si>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</si>
  <si>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</si>
  <si>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</si>
  <si>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</si>
  <si>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</si>
  <si>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</si>
  <si>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</si>
  <si>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</si>
  <si>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</si>
  <si>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</si>
  <si>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</si>
  <si>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</si>
  <si>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</si>
  <si>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</si>
  <si>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</si>
  <si>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</si>
  <si>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</si>
  <si>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</si>
  <si>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</si>
  <si>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</si>
  <si>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</si>
  <si>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</si>
  <si>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</si>
  <si>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</si>
  <si>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</si>
  <si>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</si>
  <si>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</si>
  <si>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</si>
  <si>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</si>
  <si>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</si>
  <si>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</si>
  <si>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</si>
  <si>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</si>
  <si>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</si>
  <si>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</si>
  <si>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</si>
  <si>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</si>
  <si>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</si>
  <si>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</si>
  <si>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</si>
  <si>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</si>
  <si>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</si>
  <si>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</si>
  <si>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</si>
  <si>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</si>
  <si>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</si>
  <si>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</si>
  <si>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</si>
  <si>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</si>
  <si>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</si>
  <si>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</si>
  <si>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</si>
  <si>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</si>
  <si>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</si>
  <si>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</si>
  <si>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</si>
  <si>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</si>
  <si>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</si>
  <si>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</si>
  <si>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</si>
  <si>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</si>
  <si>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</si>
  <si>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</si>
  <si>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</si>
  <si>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</si>
  <si>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</si>
  <si>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</si>
  <si>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</si>
  <si>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</si>
  <si>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</si>
  <si>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</si>
  <si>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</si>
  <si>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</si>
  <si>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</si>
  <si>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</si>
  <si>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</si>
  <si>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</si>
  <si>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</si>
  <si>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</si>
  <si>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</si>
  <si>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</si>
  <si>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</si>
  <si>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</si>
  <si>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</si>
  <si>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</si>
  <si>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</si>
  <si>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</si>
  <si>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</si>
  <si>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</si>
  <si>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</si>
  <si>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</si>
  <si>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</si>
  <si>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</si>
  <si>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</si>
  <si>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</si>
  <si>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</si>
  <si>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</si>
  <si>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</si>
  <si>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</si>
  <si>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</si>
  <si>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</si>
  <si>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</si>
  <si>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</si>
  <si>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</si>
  <si>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</si>
  <si>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</si>
  <si>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</si>
  <si>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</si>
  <si>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</si>
  <si>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</si>
  <si>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</si>
  <si>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</si>
  <si>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</si>
  <si>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</si>
  <si>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</si>
  <si>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</si>
  <si>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</si>
  <si>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</si>
  <si>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</si>
  <si>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</si>
  <si>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</si>
  <si>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</si>
  <si>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</si>
  <si>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</si>
  <si>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</si>
  <si>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</si>
  <si>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</si>
  <si>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</si>
  <si>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</si>
  <si>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</si>
  <si>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</si>
  <si>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</si>
  <si>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</si>
  <si>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</si>
  <si>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</si>
  <si>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</si>
  <si>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</si>
  <si>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</si>
  <si>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</si>
  <si>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</si>
  <si>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</si>
  <si>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</si>
  <si>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</si>
  <si>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</si>
  <si>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</si>
  <si>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</si>
  <si>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</si>
  <si>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</si>
  <si>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</si>
  <si>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</si>
  <si>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</si>
  <si>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</si>
  <si>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</si>
  <si>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</si>
  <si>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</si>
  <si>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</si>
  <si>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</si>
  <si>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</si>
  <si>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</si>
  <si>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</si>
  <si>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</si>
  <si>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</si>
  <si>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</si>
  <si>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</si>
  <si>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</si>
  <si>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</si>
  <si>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</si>
  <si>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</si>
  <si>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</si>
  <si>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</si>
  <si>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</si>
  <si>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</si>
  <si>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</si>
  <si>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</si>
  <si>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</si>
  <si>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</si>
  <si>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</si>
  <si>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</si>
  <si>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</si>
  <si>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</si>
  <si>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</si>
  <si>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</si>
  <si>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</si>
  <si>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</si>
  <si>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</si>
  <si>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</si>
  <si>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</si>
  <si>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</si>
  <si>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</si>
  <si>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</si>
  <si>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</si>
  <si>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</si>
  <si>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</si>
  <si>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</si>
  <si>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</si>
  <si>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</si>
  <si>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</si>
  <si>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</si>
  <si>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</si>
  <si>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</si>
  <si>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</si>
  <si>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</si>
  <si>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</si>
  <si>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</si>
  <si>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</si>
  <si>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</si>
  <si>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</si>
  <si>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</si>
  <si>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</si>
  <si>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</si>
  <si>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</si>
  <si>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</si>
  <si>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</si>
  <si>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</si>
  <si>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</si>
  <si>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</si>
  <si>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</si>
  <si>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</si>
  <si>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</si>
  <si>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</si>
  <si>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</si>
  <si>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</si>
  <si>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</si>
  <si>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</si>
  <si>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</si>
  <si>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</si>
  <si>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</si>
  <si>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</si>
  <si>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</si>
  <si>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</si>
  <si>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</si>
  <si>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</si>
  <si>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</si>
  <si>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</si>
  <si>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</si>
  <si>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</si>
  <si>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</si>
  <si>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</si>
  <si>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</si>
  <si>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</si>
  <si>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</si>
  <si>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</si>
  <si>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</si>
  <si>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</si>
  <si>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</si>
  <si>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</si>
  <si>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</si>
  <si>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</si>
  <si>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</si>
  <si>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</si>
  <si>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</si>
  <si>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</si>
  <si>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</si>
  <si>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</si>
  <si>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</si>
  <si>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</si>
  <si>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</si>
  <si>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</si>
  <si>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</si>
  <si>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</si>
  <si>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</si>
  <si>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</si>
  <si>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</si>
  <si>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</si>
  <si>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</si>
  <si>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</si>
  <si>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</si>
  <si>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</si>
  <si>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</si>
  <si>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</si>
  <si>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</si>
  <si>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</si>
  <si>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</si>
  <si>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</si>
  <si>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</si>
  <si>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</si>
  <si>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</si>
  <si>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</si>
  <si>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</si>
  <si>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</si>
  <si>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</si>
  <si>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</si>
  <si>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</si>
  <si>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</si>
  <si>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</si>
  <si>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</si>
  <si>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</si>
  <si>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</si>
  <si>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</si>
  <si>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</si>
  <si>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</si>
  <si>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</si>
  <si>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</si>
  <si>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</si>
  <si>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</si>
  <si>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</si>
  <si>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</si>
  <si>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</si>
  <si>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</si>
  <si>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</si>
  <si>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</si>
  <si>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</si>
  <si>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</si>
  <si>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</si>
  <si>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</si>
  <si>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</si>
  <si>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</si>
  <si>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</si>
  <si>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</si>
  <si>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</si>
  <si>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</si>
  <si>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</si>
  <si>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</si>
  <si>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</si>
  <si>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</si>
  <si>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</si>
  <si>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</si>
  <si>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</si>
  <si>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</si>
  <si>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</si>
  <si>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</si>
  <si>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</si>
  <si>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</si>
  <si>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</si>
  <si>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</si>
  <si>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</si>
  <si>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</si>
  <si>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</si>
  <si>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</si>
  <si>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</si>
  <si>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</si>
  <si>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</si>
  <si>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</si>
  <si>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</si>
  <si>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</si>
  <si>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</si>
  <si>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</si>
  <si>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</si>
  <si>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</si>
  <si>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</si>
  <si>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</si>
  <si>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</si>
  <si>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</si>
  <si>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</si>
  <si>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</si>
  <si>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</si>
  <si>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</si>
  <si>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</si>
  <si>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</si>
  <si>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</si>
  <si>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</si>
  <si>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</si>
  <si>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</si>
  <si>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</si>
  <si>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</si>
  <si>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</si>
  <si>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</si>
  <si>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</si>
  <si>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</si>
  <si>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</si>
  <si>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</si>
  <si>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</si>
  <si>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</si>
  <si>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</si>
  <si>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</si>
  <si>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</si>
  <si>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</si>
  <si>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</si>
  <si>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</si>
  <si>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</si>
  <si>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</si>
  <si>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</si>
  <si>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</si>
  <si>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</si>
  <si>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</si>
  <si>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</si>
  <si>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</si>
  <si>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</si>
  <si>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</si>
  <si>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</si>
  <si>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</si>
  <si>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</si>
  <si>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</si>
  <si>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</si>
  <si>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</si>
  <si>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</si>
  <si>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</si>
  <si>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</si>
  <si>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</si>
  <si>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</si>
  <si>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</si>
  <si>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</si>
  <si>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</si>
  <si>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</si>
  <si>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</si>
  <si>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</si>
  <si>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</si>
  <si>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</si>
  <si>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</si>
  <si>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</si>
  <si>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</si>
  <si>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</si>
  <si>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</si>
  <si>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</si>
  <si>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</si>
  <si>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</si>
  <si>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</si>
  <si>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</si>
  <si>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</si>
  <si>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</si>
  <si>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</si>
  <si>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</si>
  <si>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</si>
  <si>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</si>
  <si>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</si>
  <si>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</si>
  <si>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</si>
  <si>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</si>
  <si>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</si>
  <si>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</si>
  <si>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</si>
  <si>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</si>
  <si>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</si>
  <si>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</si>
  <si>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</si>
  <si>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</si>
  <si>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</si>
  <si>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</si>
  <si>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</si>
  <si>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</si>
  <si>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</si>
  <si>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</si>
  <si>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</si>
  <si>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</si>
  <si>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</si>
  <si>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</si>
  <si>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</si>
  <si>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</si>
  <si>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</si>
  <si>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</si>
  <si>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</si>
  <si>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</si>
  <si>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</si>
  <si>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</si>
  <si>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</si>
  <si>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</si>
  <si>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</si>
  <si>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</si>
  <si>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</si>
  <si>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</si>
  <si>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</si>
  <si>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</si>
  <si>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</si>
  <si>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</si>
  <si>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</si>
  <si>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</si>
  <si>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</si>
  <si>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</si>
  <si>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</si>
  <si>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</si>
  <si>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</si>
  <si>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</si>
  <si>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</si>
  <si>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</si>
  <si>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</si>
  <si>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</si>
  <si>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</si>
  <si>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</si>
  <si>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</si>
  <si>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</si>
  <si>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</si>
  <si>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</si>
  <si>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</si>
  <si>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</si>
  <si>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</si>
  <si>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</si>
  <si>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</si>
  <si>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</si>
  <si>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</si>
  <si>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</si>
  <si>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</si>
  <si>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</si>
  <si>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</si>
  <si>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</si>
  <si>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</si>
  <si>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</si>
  <si>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</si>
  <si>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</si>
  <si>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</si>
  <si>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</si>
  <si>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</si>
  <si>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</si>
  <si>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</si>
  <si>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</si>
  <si>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</si>
  <si>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</si>
  <si>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</si>
  <si>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</si>
  <si>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</si>
  <si>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</si>
  <si>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</si>
  <si>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</si>
  <si>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</si>
  <si>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</si>
  <si>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</si>
  <si>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</si>
  <si>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</si>
  <si>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</si>
  <si>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</si>
  <si>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</si>
  <si>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</si>
  <si>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</si>
  <si>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</si>
  <si>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</si>
  <si>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</si>
  <si>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</si>
  <si>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</si>
  <si>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</si>
  <si>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</si>
  <si>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</si>
  <si>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</si>
  <si>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</si>
  <si>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</si>
  <si>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</si>
  <si>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</si>
  <si>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</si>
  <si>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</si>
  <si>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</si>
  <si>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</si>
  <si>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</si>
  <si>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</si>
  <si>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</si>
  <si>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</si>
  <si>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</si>
  <si>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</si>
  <si>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</si>
  <si>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</si>
  <si>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</si>
  <si>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</si>
  <si>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</si>
  <si>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</si>
  <si>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</si>
  <si>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</si>
  <si>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</si>
  <si>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</si>
  <si>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</si>
  <si>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</si>
  <si>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</si>
  <si>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</si>
  <si>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</si>
  <si>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</si>
  <si>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</si>
  <si>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</si>
  <si>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</si>
  <si>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</si>
  <si>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</si>
  <si>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</si>
  <si>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</si>
  <si>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</si>
  <si>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</si>
  <si>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</si>
  <si>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</si>
  <si>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</si>
  <si>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</si>
  <si>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</si>
  <si>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</si>
  <si>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</si>
  <si>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</si>
  <si>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</si>
  <si>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</si>
  <si>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</si>
  <si>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</si>
  <si>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</si>
  <si>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</si>
  <si>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</si>
  <si>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</si>
  <si>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</si>
  <si>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</si>
  <si>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</si>
  <si>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</si>
  <si>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</si>
  <si>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</si>
  <si>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</si>
  <si>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</si>
  <si>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</si>
  <si>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</si>
  <si>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</si>
  <si>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</si>
  <si>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</si>
  <si>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</si>
  <si>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</si>
  <si>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</si>
  <si>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</si>
  <si>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</si>
  <si>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</si>
  <si>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</si>
  <si>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</si>
  <si>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</si>
  <si>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</si>
  <si>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</si>
  <si>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</si>
  <si>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</si>
  <si>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</si>
  <si>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</si>
  <si>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</si>
  <si>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</si>
  <si>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</si>
  <si>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</si>
  <si>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</si>
  <si>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</si>
  <si>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</si>
  <si>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</si>
  <si>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</si>
  <si>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</si>
  <si>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</si>
  <si>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</si>
  <si>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</si>
  <si>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</si>
  <si>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</si>
  <si>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</si>
  <si>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</si>
  <si>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</si>
  <si>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</si>
  <si>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</si>
  <si>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</si>
  <si>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</si>
  <si>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</si>
  <si>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</si>
  <si>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</si>
  <si>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</si>
  <si>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</si>
  <si>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</si>
  <si>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</si>
  <si>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</si>
  <si>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</si>
  <si>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</si>
  <si>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</si>
  <si>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</si>
  <si>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</si>
  <si>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</si>
  <si>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</si>
  <si>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</si>
  <si>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</si>
  <si>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</si>
  <si>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</si>
  <si>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</si>
  <si>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</si>
  <si>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</si>
  <si>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</si>
  <si>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</si>
  <si>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</si>
  <si>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</si>
  <si>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</si>
  <si>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</si>
  <si>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</si>
  <si>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</si>
  <si>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</si>
  <si>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</si>
  <si>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</si>
  <si>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</si>
  <si>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</si>
  <si>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</si>
  <si>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</si>
  <si>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</si>
  <si>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</si>
  <si>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</si>
  <si>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</si>
  <si>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</si>
  <si>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</si>
  <si>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</si>
  <si>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</si>
  <si>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</si>
  <si>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</si>
  <si>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</si>
  <si>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</si>
  <si>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</si>
  <si>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</si>
  <si>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</si>
  <si>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</si>
  <si>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</si>
  <si>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</si>
  <si>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</si>
  <si>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</si>
  <si>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</si>
  <si>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</si>
  <si>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</si>
  <si>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</si>
  <si>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</si>
  <si>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</si>
  <si>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</si>
  <si>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</si>
  <si>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</si>
  <si>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</si>
  <si>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</si>
  <si>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</si>
  <si>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</si>
  <si>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</si>
  <si>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</si>
  <si>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</si>
  <si>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</si>
  <si>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</si>
  <si>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</si>
  <si>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</si>
  <si>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</si>
  <si>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</si>
  <si>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</si>
  <si>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</si>
  <si>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</si>
  <si>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</si>
  <si>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</si>
  <si>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</si>
  <si>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</si>
  <si>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</si>
  <si>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</si>
  <si>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</si>
  <si>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</si>
  <si>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</si>
  <si>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</si>
  <si>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</si>
  <si>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</si>
  <si>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</si>
  <si>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</si>
  <si>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</si>
  <si>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</si>
  <si>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</si>
  <si>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</si>
  <si>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</si>
  <si>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</si>
  <si>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</si>
  <si>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</si>
  <si>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</si>
  <si>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</si>
  <si>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</si>
  <si>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</si>
  <si>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</si>
  <si>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</si>
  <si>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</si>
  <si>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</si>
  <si>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</si>
  <si>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</si>
  <si>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</si>
  <si>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</si>
  <si>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</si>
  <si>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</si>
  <si>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</si>
  <si>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</si>
  <si>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</si>
  <si>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</si>
  <si>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</si>
  <si>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</si>
  <si>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</si>
  <si>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</si>
  <si>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</si>
  <si>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</si>
  <si>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</si>
  <si>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</si>
  <si>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</si>
  <si>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</si>
  <si>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</si>
  <si>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</si>
  <si>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</si>
  <si>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</si>
  <si>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</si>
  <si>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</si>
  <si>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</si>
  <si>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</si>
  <si>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</si>
  <si>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</si>
  <si>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</si>
  <si>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</si>
  <si>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</si>
  <si>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</si>
  <si>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</si>
  <si>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</si>
  <si>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</si>
  <si>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</si>
  <si>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</si>
  <si>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</si>
  <si>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</si>
  <si>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</si>
  <si>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</si>
  <si>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</si>
  <si>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</si>
  <si>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</si>
  <si>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</si>
  <si>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</si>
  <si>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</si>
  <si>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</si>
  <si>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</si>
  <si>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</si>
  <si>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</si>
  <si>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</si>
  <si>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</si>
  <si>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</si>
  <si>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</si>
  <si>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</si>
  <si>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</si>
  <si>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</si>
  <si>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</si>
  <si>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</si>
  <si>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</si>
  <si>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</si>
  <si>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</si>
  <si>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</si>
  <si>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</si>
  <si>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</si>
  <si>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</si>
  <si>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</si>
  <si>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</si>
  <si>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</si>
  <si>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</si>
  <si>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</si>
  <si>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</si>
  <si>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</si>
  <si>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</si>
  <si>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</si>
  <si>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</si>
  <si>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</si>
  <si>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</si>
  <si>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</si>
  <si>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</si>
  <si>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</si>
  <si>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</si>
  <si>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</si>
  <si>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</si>
  <si>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</si>
  <si>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</si>
  <si>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</si>
  <si>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</si>
  <si>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</si>
  <si>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</si>
  <si>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</si>
  <si>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</si>
  <si>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</si>
  <si>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</si>
  <si>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</si>
  <si>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</si>
  <si>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</si>
  <si>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</si>
  <si>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</si>
  <si>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</si>
  <si>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</si>
  <si>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</si>
  <si>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</si>
  <si>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</si>
  <si>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</si>
  <si>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</si>
  <si>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</si>
  <si>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</si>
  <si>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</si>
  <si>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</si>
  <si>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</si>
  <si>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</si>
  <si>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</si>
  <si>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</si>
  <si>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</si>
  <si>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</si>
  <si>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</si>
  <si>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</si>
  <si>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</si>
  <si>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</si>
  <si>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</si>
  <si>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</si>
  <si>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</si>
  <si>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</si>
  <si>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</si>
  <si>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</si>
  <si>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</si>
  <si>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</si>
  <si>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</si>
  <si>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</si>
  <si>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</si>
  <si>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</si>
  <si>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</si>
  <si>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</si>
  <si>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</si>
  <si>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</si>
  <si>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</si>
  <si>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</si>
  <si>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</si>
  <si>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</si>
  <si>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</si>
  <si>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</si>
  <si>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</si>
  <si>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</si>
  <si>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</si>
  <si>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</si>
  <si>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</si>
  <si>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</si>
  <si>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</si>
  <si>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</si>
  <si>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</si>
  <si>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</si>
  <si>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</si>
  <si>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</si>
  <si>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</si>
  <si>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</si>
  <si>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</si>
  <si>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</si>
  <si>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</si>
  <si>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</si>
  <si>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</si>
  <si>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</si>
  <si>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</si>
  <si>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</si>
  <si>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</si>
  <si>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</si>
  <si>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</si>
  <si>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</si>
  <si>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</si>
  <si>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</si>
  <si>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</si>
  <si>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</si>
  <si>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</si>
  <si>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</si>
  <si>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</si>
  <si>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</si>
  <si>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</si>
  <si>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</si>
  <si>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</si>
  <si>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</si>
  <si>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</si>
  <si>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</si>
  <si>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</si>
  <si>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</si>
  <si>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</si>
  <si>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</si>
  <si>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</si>
  <si>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</si>
  <si>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</si>
  <si>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</si>
  <si>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</si>
  <si>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</si>
  <si>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</si>
  <si>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</si>
  <si>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</si>
  <si>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</si>
  <si>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</si>
  <si>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</si>
  <si>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</si>
  <si>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</si>
  <si>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</si>
  <si>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</si>
  <si>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</si>
  <si>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</si>
  <si>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</si>
  <si>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</si>
  <si>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</si>
  <si>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</si>
  <si>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</si>
  <si>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</si>
  <si>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</si>
  <si>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</si>
  <si>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</si>
  <si>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</si>
  <si>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</si>
  <si>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</si>
  <si>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</si>
  <si>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</si>
  <si>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</si>
  <si>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</si>
  <si>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</si>
  <si>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</si>
  <si>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</si>
  <si>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</si>
  <si>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</si>
  <si>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</si>
  <si>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</si>
  <si>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</si>
  <si>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</si>
  <si>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</si>
  <si>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</si>
  <si>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</si>
  <si>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</si>
  <si>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</si>
  <si>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</si>
  <si>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</si>
  <si>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</si>
  <si>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</si>
  <si>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</si>
  <si>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</si>
  <si>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</si>
  <si>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</si>
  <si>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</si>
  <si>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</si>
  <si>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</si>
  <si>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</si>
  <si>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</si>
  <si>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</si>
  <si>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</si>
  <si>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</si>
  <si>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</si>
  <si>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</si>
  <si>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</si>
  <si>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</si>
  <si>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</si>
  <si>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</si>
  <si>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</si>
  <si>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</si>
  <si>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</si>
  <si>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</si>
  <si>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</si>
  <si>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</si>
  <si>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</si>
  <si>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</si>
  <si>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</si>
  <si>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</si>
  <si>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</si>
  <si>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</si>
  <si>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</si>
  <si>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</si>
  <si>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</si>
  <si>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</si>
  <si>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</si>
  <si>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</si>
  <si>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</si>
  <si>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</si>
  <si>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</si>
  <si>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</si>
  <si>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</si>
  <si>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</si>
  <si>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</si>
  <si>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</si>
  <si>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</si>
  <si>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</si>
  <si>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</si>
  <si>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</si>
  <si>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</si>
  <si>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</si>
  <si>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</si>
  <si>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</si>
  <si>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</si>
  <si>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</si>
  <si>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</si>
  <si>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</si>
  <si>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</si>
  <si>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</si>
  <si>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</si>
  <si>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</si>
  <si>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</si>
  <si>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</si>
  <si>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</si>
  <si>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</si>
  <si>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</si>
  <si>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</si>
  <si>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</si>
  <si>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</si>
  <si>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</si>
  <si>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</si>
  <si>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</si>
  <si>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</si>
  <si>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</si>
  <si>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</si>
  <si>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</si>
  <si>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</si>
  <si>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</si>
  <si>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</si>
  <si>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</si>
  <si>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</si>
  <si>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</si>
  <si>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</si>
  <si>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</si>
  <si>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</si>
  <si>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</si>
  <si>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</si>
  <si>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</si>
  <si>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</si>
  <si>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</si>
  <si>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</si>
  <si>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</si>
  <si>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</si>
  <si>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</si>
  <si>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</si>
  <si>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</si>
  <si>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</si>
  <si>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</si>
  <si>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</si>
  <si>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</si>
  <si>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</si>
  <si>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</si>
  <si>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</si>
  <si>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</si>
  <si>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</si>
  <si>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</si>
  <si>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</si>
  <si>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</si>
  <si>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</si>
  <si>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</si>
  <si>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</si>
  <si>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</si>
  <si>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</si>
  <si>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</si>
  <si>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</si>
  <si>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</si>
  <si>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</si>
  <si>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</si>
  <si>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</si>
  <si>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</si>
  <si>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</si>
  <si>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</si>
  <si>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</si>
  <si>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</si>
  <si>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</si>
  <si>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</si>
  <si>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</si>
  <si>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</si>
  <si>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</si>
  <si>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</si>
  <si>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</si>
  <si>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</si>
  <si>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</si>
  <si>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</si>
  <si>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</si>
  <si>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</si>
  <si>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</si>
  <si>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</si>
  <si>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</si>
  <si>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</si>
  <si>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</si>
  <si>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</si>
  <si>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</si>
  <si>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</si>
  <si>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</si>
  <si>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</si>
  <si>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</si>
  <si>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</si>
  <si>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</si>
  <si>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</si>
  <si>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</si>
  <si>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</si>
  <si>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</si>
  <si>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</si>
  <si>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</si>
  <si>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</si>
  <si>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</si>
  <si>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</si>
  <si>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</si>
  <si>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</si>
  <si>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</si>
  <si>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</si>
  <si>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</si>
  <si>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</si>
  <si>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</si>
  <si>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</si>
  <si>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</si>
  <si>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</si>
  <si>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</si>
  <si>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</si>
  <si>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</si>
  <si>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</si>
  <si>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</si>
  <si>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</si>
  <si>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</si>
  <si>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</si>
  <si>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</si>
  <si>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</si>
  <si>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</si>
  <si>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</si>
  <si>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</si>
  <si>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</si>
  <si>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</si>
  <si>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</si>
  <si>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</si>
  <si>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</si>
  <si>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</si>
  <si>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</si>
  <si>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</si>
  <si>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</si>
  <si>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</si>
  <si>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</si>
  <si>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</si>
  <si>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</si>
  <si>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</si>
  <si>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</si>
  <si>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</si>
  <si>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</si>
  <si>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</si>
  <si>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</si>
  <si>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</si>
  <si>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</si>
  <si>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</si>
  <si>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</si>
  <si>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</si>
  <si>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</si>
  <si>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</si>
  <si>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</si>
  <si>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</si>
  <si>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</si>
  <si>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</si>
  <si>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</si>
  <si>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</si>
  <si>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</si>
  <si>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</si>
  <si>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</si>
  <si>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</si>
  <si>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</si>
  <si>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</si>
  <si>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</si>
  <si>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</si>
  <si>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</si>
  <si>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</si>
  <si>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</si>
  <si>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</si>
  <si>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</si>
  <si>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</si>
  <si>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</si>
  <si>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</si>
  <si>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</si>
  <si>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</si>
  <si>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</si>
  <si>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</si>
  <si>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</si>
  <si>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</si>
  <si>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</si>
  <si>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</si>
  <si>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</si>
  <si>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</si>
  <si>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</si>
  <si>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</si>
  <si>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</si>
  <si>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</si>
  <si>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</si>
  <si>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</si>
  <si>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</si>
  <si>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</si>
  <si>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</si>
  <si>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</si>
  <si>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</si>
  <si>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</si>
  <si>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</si>
  <si>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</si>
  <si>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</si>
  <si>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</si>
  <si>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</si>
  <si>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</si>
  <si>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</si>
  <si>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</si>
  <si>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</si>
  <si>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</si>
  <si>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</si>
  <si>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</si>
  <si>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</si>
  <si>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</si>
  <si>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</si>
  <si>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</si>
  <si>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</si>
  <si>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</si>
  <si>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</si>
  <si>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</si>
  <si>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</si>
  <si>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</si>
  <si>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</si>
  <si>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</si>
  <si>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</si>
  <si>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</si>
  <si>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</si>
  <si>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</si>
  <si>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</si>
  <si>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</si>
  <si>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</si>
  <si>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</si>
  <si>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</si>
  <si>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</si>
  <si>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</si>
  <si>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</si>
  <si>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</si>
  <si>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</si>
  <si>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</si>
  <si>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</si>
  <si>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</si>
  <si>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</si>
  <si>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</si>
  <si>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</si>
  <si>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</si>
  <si>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</si>
  <si>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</si>
  <si>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</si>
  <si>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</si>
  <si>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</si>
  <si>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</si>
  <si>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</si>
  <si>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</si>
  <si>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</si>
  <si>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</si>
  <si>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</si>
  <si>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</si>
  <si>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</si>
  <si>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</si>
  <si>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</si>
  <si>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</si>
  <si>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</si>
  <si>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</si>
  <si>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</si>
  <si>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</si>
  <si>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</si>
  <si>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</si>
  <si>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</si>
  <si>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</si>
  <si>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</si>
  <si>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</si>
  <si>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</si>
  <si>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</si>
  <si>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</si>
  <si>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</si>
  <si>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</si>
  <si>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</si>
  <si>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</si>
  <si>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</si>
  <si>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</si>
  <si>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</si>
  <si>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</si>
  <si>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</si>
  <si>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</si>
  <si>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</si>
  <si>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</si>
  <si>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</si>
  <si>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</si>
  <si>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</si>
  <si>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</si>
  <si>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</si>
  <si>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</si>
  <si>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</si>
  <si>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</si>
  <si>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</si>
  <si>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</si>
  <si>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</si>
  <si>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</si>
  <si>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</si>
  <si>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</si>
  <si>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</si>
  <si>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</si>
  <si>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</si>
  <si>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</si>
  <si>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</si>
  <si>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</si>
  <si>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</si>
  <si>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</si>
  <si>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</si>
  <si>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</si>
  <si>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</si>
  <si>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</si>
  <si>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</si>
  <si>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</si>
  <si>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</si>
  <si>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</si>
  <si>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</si>
  <si>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</si>
  <si>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</si>
  <si>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</si>
  <si>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</si>
  <si>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</si>
  <si>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</si>
  <si>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</si>
  <si>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</si>
  <si>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</si>
  <si>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</si>
  <si>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</si>
  <si>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</si>
  <si>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</si>
  <si>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</si>
  <si>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</si>
  <si>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</si>
  <si>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</si>
  <si>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</si>
  <si>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</si>
  <si>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</si>
  <si>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</si>
  <si>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</si>
  <si>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</si>
  <si>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</si>
  <si>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</si>
  <si>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</si>
  <si>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</si>
  <si>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</si>
  <si>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</si>
  <si>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</si>
  <si>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</si>
  <si>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</si>
  <si>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</si>
  <si>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</si>
  <si>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</si>
  <si>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</si>
  <si>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</si>
  <si>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</si>
  <si>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</si>
  <si>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</si>
  <si>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</si>
  <si>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</si>
  <si>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</si>
  <si>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</si>
  <si>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</si>
  <si>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</si>
  <si>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</si>
  <si>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</si>
  <si>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</si>
  <si>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</si>
  <si>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</si>
  <si>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</si>
  <si>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</si>
  <si>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</si>
  <si>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</si>
  <si>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</si>
  <si>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</si>
  <si>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</si>
  <si>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</si>
  <si>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</si>
  <si>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</si>
  <si>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</si>
  <si>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</si>
  <si>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</si>
  <si>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</si>
  <si>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</si>
  <si>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</si>
  <si>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</si>
  <si>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</si>
  <si>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</si>
  <si>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</si>
  <si>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</si>
  <si>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</si>
  <si>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</si>
  <si>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</si>
  <si>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</si>
  <si>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</si>
  <si>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</si>
  <si>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</si>
  <si>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</si>
  <si>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</si>
  <si>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</si>
  <si>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</si>
  <si>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</si>
  <si>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</si>
  <si>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</si>
  <si>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</si>
  <si>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</si>
  <si>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</si>
  <si>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</si>
  <si>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</si>
  <si>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</si>
  <si>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</si>
  <si>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</si>
  <si>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</si>
  <si>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</si>
  <si>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</si>
  <si>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</si>
  <si>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</si>
  <si>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</si>
  <si>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</si>
  <si>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</si>
  <si>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</si>
  <si>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</si>
  <si>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</si>
  <si>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</si>
  <si>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</si>
  <si>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</si>
  <si>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</si>
  <si>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</si>
  <si>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</si>
  <si>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</si>
  <si>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</si>
  <si>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</si>
  <si>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</si>
  <si>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</si>
  <si>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</si>
  <si>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</si>
  <si>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</si>
  <si>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</si>
  <si>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</si>
  <si>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</si>
  <si>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</si>
  <si>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</si>
  <si>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</si>
  <si>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</si>
  <si>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</si>
  <si>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</si>
  <si>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</si>
  <si>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</si>
  <si>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</si>
  <si>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</si>
  <si>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</si>
  <si>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</si>
  <si>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</si>
  <si>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</si>
  <si>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</si>
  <si>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</si>
  <si>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</si>
  <si>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</si>
  <si>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</si>
  <si>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</si>
  <si>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</si>
  <si>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</si>
  <si>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</si>
  <si>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</si>
  <si>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</si>
  <si>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</si>
  <si>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</si>
  <si>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</si>
  <si>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</si>
  <si>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</si>
  <si>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</si>
  <si>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</si>
  <si>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</si>
  <si>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</si>
  <si>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</si>
  <si>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</si>
  <si>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</si>
  <si>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</si>
  <si>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</si>
  <si>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</si>
  <si>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</si>
  <si>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</si>
  <si>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</si>
  <si>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</si>
  <si>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</si>
  <si>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</si>
  <si>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</si>
  <si>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</si>
  <si>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</si>
  <si>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</si>
  <si>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</si>
  <si>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</si>
  <si>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</si>
  <si>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</si>
  <si>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</si>
  <si>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</si>
  <si>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</si>
  <si>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</si>
  <si>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</si>
  <si>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</si>
  <si>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</si>
  <si>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</si>
  <si>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</si>
  <si>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</si>
  <si>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</si>
  <si>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</si>
  <si>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</si>
  <si>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</si>
  <si>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</si>
  <si>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</si>
  <si>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</si>
  <si>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</si>
  <si>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</si>
  <si>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</si>
  <si>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</si>
  <si>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</si>
  <si>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</si>
  <si>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</si>
  <si>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</si>
  <si>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</si>
  <si>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</si>
  <si>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</si>
  <si>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</si>
  <si>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</si>
  <si>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</si>
  <si>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</si>
  <si>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</si>
  <si>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</si>
  <si>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</si>
  <si>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</si>
  <si>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</si>
  <si>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</si>
  <si>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</si>
  <si>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</si>
  <si>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</si>
  <si>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</si>
  <si>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</si>
  <si>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</si>
  <si>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</si>
  <si>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</si>
  <si>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</si>
  <si>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</si>
  <si>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</si>
  <si>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</si>
  <si>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</si>
  <si>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</si>
  <si>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</si>
  <si>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</si>
  <si>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</si>
  <si>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</si>
  <si>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</si>
  <si>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</si>
  <si>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</si>
  <si>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</si>
  <si>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</si>
  <si>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</si>
  <si>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</si>
  <si>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</si>
  <si>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</si>
  <si>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</si>
  <si>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</si>
  <si>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</si>
  <si>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</si>
  <si>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</si>
  <si>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</si>
  <si>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</si>
  <si>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</si>
  <si>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</si>
  <si>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</si>
  <si>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</si>
  <si>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</si>
  <si>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</si>
  <si>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</si>
  <si>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</si>
  <si>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</si>
  <si>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</si>
  <si>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</si>
  <si>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</si>
  <si>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</si>
  <si>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</si>
  <si>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</si>
  <si>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</si>
  <si>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</si>
  <si>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</si>
  <si>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</si>
  <si>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</si>
  <si>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</si>
  <si>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</si>
  <si>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</si>
  <si>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</si>
  <si>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</si>
  <si>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</si>
  <si>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</si>
  <si>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</si>
  <si>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</si>
  <si>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</si>
  <si>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</si>
  <si>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</si>
  <si>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</si>
  <si>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</si>
  <si>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</si>
  <si>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</si>
  <si>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</si>
  <si>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</si>
  <si>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</si>
  <si>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</si>
  <si>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</si>
  <si>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</si>
  <si>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</si>
  <si>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</si>
  <si>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</si>
  <si>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</si>
  <si>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</si>
  <si>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</si>
  <si>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</si>
  <si>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</si>
  <si>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</si>
  <si>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</si>
  <si>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</si>
  <si>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</si>
  <si>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</si>
  <si>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</si>
  <si>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</si>
  <si>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</si>
  <si>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</si>
  <si>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</si>
  <si>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</si>
  <si>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</si>
  <si>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</si>
  <si>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</si>
  <si>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</si>
  <si>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</si>
  <si>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</si>
  <si>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</si>
  <si>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</si>
  <si>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</si>
  <si>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</si>
  <si>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</si>
  <si>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</si>
  <si>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</si>
  <si>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</si>
  <si>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</si>
  <si>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</si>
  <si>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</si>
  <si>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</si>
  <si>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</si>
  <si>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</si>
  <si>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</si>
  <si>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</si>
  <si>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</si>
  <si>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</si>
  <si>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</si>
  <si>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</si>
  <si>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</si>
  <si>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</si>
  <si>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</si>
  <si>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</si>
  <si>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</si>
  <si>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</si>
  <si>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</si>
  <si>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</si>
  <si>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</si>
  <si>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</si>
  <si>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</si>
  <si>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</si>
  <si>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</si>
  <si>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</si>
  <si>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</si>
  <si>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</si>
  <si>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</si>
  <si>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</si>
  <si>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</si>
  <si>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</si>
  <si>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</si>
  <si>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</si>
  <si>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</si>
  <si>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</si>
  <si>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</si>
  <si>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</si>
  <si>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</si>
  <si>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</si>
  <si>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</si>
  <si>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</si>
  <si>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</si>
  <si>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</si>
  <si>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</si>
  <si>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</si>
  <si>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</si>
  <si>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</si>
  <si>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</si>
  <si>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</si>
  <si>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</si>
  <si>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</si>
  <si>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</si>
  <si>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</si>
  <si>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</si>
  <si>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</si>
  <si>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</si>
  <si>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</si>
  <si>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</si>
  <si>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</si>
  <si>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</si>
  <si>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</si>
  <si>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</si>
  <si>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</si>
  <si>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</si>
  <si>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</si>
  <si>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</si>
  <si>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</si>
  <si>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</si>
  <si>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</si>
  <si>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</si>
  <si>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</si>
  <si>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</si>
  <si>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</si>
  <si>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</si>
  <si>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</si>
  <si>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</si>
  <si>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</si>
  <si>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</si>
  <si>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</si>
  <si>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</si>
  <si>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</si>
  <si>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</si>
  <si>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</si>
  <si>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</si>
  <si>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</si>
  <si>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</si>
  <si>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</si>
  <si>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</si>
  <si>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</si>
  <si>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</si>
  <si>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</si>
  <si>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</si>
  <si>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</si>
  <si>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</si>
  <si>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</si>
  <si>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</si>
  <si>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</si>
  <si>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</si>
  <si>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</si>
  <si>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</si>
  <si>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</si>
  <si>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</si>
  <si>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</si>
  <si>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</si>
  <si>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</si>
  <si>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</si>
  <si>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</si>
  <si>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</si>
  <si>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</si>
  <si>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</si>
  <si>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</si>
  <si>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</si>
  <si>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</si>
  <si>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</si>
  <si>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</si>
  <si>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</si>
  <si>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</si>
  <si>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</si>
  <si>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</si>
  <si>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</si>
  <si>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</si>
  <si>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</si>
  <si>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</si>
  <si>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</si>
  <si>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</si>
  <si>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</si>
  <si>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</si>
  <si>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</si>
  <si>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</si>
  <si>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</si>
  <si>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</si>
  <si>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</si>
  <si>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</si>
  <si>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</si>
  <si>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</si>
  <si>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</si>
  <si>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</si>
  <si>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</si>
  <si>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</si>
  <si>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</si>
  <si>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</si>
  <si>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</si>
  <si>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</si>
  <si>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</si>
  <si>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</si>
  <si>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</si>
  <si>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</si>
  <si>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</si>
  <si>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</si>
  <si>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</si>
  <si>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</si>
  <si>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</si>
  <si>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</si>
  <si>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</si>
  <si>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</si>
  <si>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</si>
  <si>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</si>
  <si>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</si>
  <si>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</si>
  <si>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</si>
  <si>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</si>
  <si>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</si>
  <si>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</si>
  <si>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</si>
  <si>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</si>
  <si>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</si>
  <si>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</si>
  <si>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</si>
  <si>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</si>
  <si>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</si>
  <si>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</si>
  <si>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</si>
  <si>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</si>
  <si>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</si>
  <si>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</si>
  <si>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</si>
  <si>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</si>
  <si>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</si>
  <si>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</si>
  <si>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</si>
  <si>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</si>
  <si>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</si>
  <si>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</si>
  <si>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</si>
  <si>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</si>
  <si>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</si>
  <si>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</si>
  <si>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</si>
  <si>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</si>
  <si>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</si>
  <si>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</si>
  <si>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</si>
  <si>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</si>
  <si>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</si>
  <si>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</si>
  <si>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</si>
  <si>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</si>
  <si>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</si>
  <si>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</si>
  <si>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</si>
  <si>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</si>
  <si>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</si>
  <si>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</si>
  <si>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</si>
  <si>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</si>
  <si>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</si>
  <si>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</si>
  <si>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</si>
  <si>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</si>
  <si>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</si>
  <si>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</si>
  <si>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</si>
  <si>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</si>
  <si>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</si>
  <si>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</si>
  <si>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</si>
  <si>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</si>
  <si>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</si>
  <si>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</si>
  <si>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</si>
  <si>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</si>
  <si>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</si>
  <si>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</si>
  <si>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</si>
  <si>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</si>
  <si>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</si>
  <si>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</si>
  <si>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</si>
  <si>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</si>
  <si>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</si>
  <si>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</si>
  <si>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</si>
  <si>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</si>
  <si>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</si>
  <si>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</si>
  <si>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</si>
  <si>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</si>
  <si>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</si>
  <si>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</si>
  <si>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</si>
  <si>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</si>
  <si>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</si>
  <si>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</si>
  <si>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</si>
  <si>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</si>
  <si>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</si>
  <si>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</si>
  <si>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</si>
  <si>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</si>
  <si>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</si>
  <si>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</si>
  <si>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</si>
  <si>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</si>
  <si>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</si>
  <si>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</si>
  <si>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</si>
  <si>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</si>
  <si>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</si>
  <si>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</si>
  <si>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</si>
  <si>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</si>
  <si>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</si>
  <si>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</si>
  <si>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</si>
  <si>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</si>
  <si>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</si>
  <si>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</si>
  <si>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</si>
  <si>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</si>
  <si>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</si>
  <si>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</si>
  <si>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</si>
  <si>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</si>
  <si>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</si>
  <si>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</si>
  <si>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</si>
  <si>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</si>
  <si>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</si>
  <si>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</si>
  <si>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</si>
  <si>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</si>
  <si>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</si>
  <si>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</si>
  <si>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</si>
  <si>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</si>
  <si>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</si>
  <si>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</si>
  <si>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</si>
  <si>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</si>
  <si>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</si>
  <si>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</si>
  <si>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</si>
  <si>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</si>
  <si>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</si>
  <si>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</si>
  <si>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</si>
  <si>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</si>
  <si>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</si>
  <si>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</si>
  <si>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</si>
  <si>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</si>
  <si>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</si>
  <si>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</si>
  <si>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</si>
  <si>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</si>
  <si>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</si>
  <si>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</si>
  <si>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</si>
  <si>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</si>
  <si>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</si>
  <si>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</si>
  <si>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</si>
  <si>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</si>
  <si>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</si>
  <si>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</si>
  <si>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</si>
  <si>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</si>
  <si>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</si>
  <si>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</si>
  <si>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</si>
  <si>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</si>
  <si>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</si>
  <si>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</si>
  <si>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</si>
  <si>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</si>
  <si>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</si>
  <si>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</si>
  <si>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</si>
  <si>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</si>
  <si>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</si>
  <si>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</si>
  <si>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</si>
  <si>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</si>
  <si>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</si>
  <si>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</si>
  <si>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</si>
  <si>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</si>
  <si>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</si>
  <si>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</si>
  <si>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</si>
  <si>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</si>
  <si>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</si>
  <si>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</si>
  <si>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</si>
  <si>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</si>
  <si>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</si>
  <si>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</si>
  <si>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</si>
  <si>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</si>
  <si>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</si>
  <si>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</si>
  <si>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</si>
  <si>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</si>
  <si>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</si>
  <si>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</si>
  <si>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</si>
  <si>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</si>
  <si>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</si>
  <si>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</si>
  <si>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</si>
  <si>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</si>
  <si>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</si>
  <si>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</si>
  <si>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</si>
  <si>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</si>
  <si>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</si>
  <si>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</si>
  <si>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</si>
  <si>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</si>
  <si>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</si>
  <si>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</si>
  <si>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</si>
  <si>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</si>
  <si>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</si>
  <si>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</si>
  <si>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</si>
  <si>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</si>
  <si>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</si>
  <si>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</si>
  <si>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</si>
  <si>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</si>
  <si>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</si>
  <si>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</si>
  <si>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</si>
  <si>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</si>
  <si>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</si>
  <si>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</si>
  <si>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</si>
  <si>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</si>
  <si>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</si>
  <si>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</si>
  <si>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</si>
  <si>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</si>
  <si>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</si>
  <si>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</si>
  <si>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</si>
  <si>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</si>
  <si>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</si>
  <si>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</si>
  <si>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</si>
  <si>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</si>
  <si>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</si>
  <si>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</si>
  <si>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</si>
  <si>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</si>
  <si>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</si>
  <si>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</si>
  <si>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</si>
  <si>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</si>
  <si>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</si>
  <si>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</si>
  <si>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</si>
  <si>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</si>
  <si>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</si>
  <si>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</si>
  <si>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</si>
  <si>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</si>
  <si>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</si>
  <si>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</si>
  <si>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</si>
  <si>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</si>
  <si>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</si>
  <si>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</si>
  <si>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</si>
  <si>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</si>
  <si>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</si>
  <si>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</si>
  <si>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</si>
  <si>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</si>
  <si>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</si>
  <si>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</si>
  <si>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</si>
  <si>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</si>
  <si>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</si>
  <si>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</si>
  <si>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</si>
  <si>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</si>
  <si>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</si>
  <si>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</si>
  <si>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</si>
  <si>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</si>
  <si>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</si>
  <si>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</si>
  <si>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</si>
  <si>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</si>
  <si>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</si>
  <si>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</si>
  <si>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</si>
  <si>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</si>
  <si>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</si>
  <si>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</si>
  <si>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</si>
  <si>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</si>
  <si>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</si>
  <si>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</si>
  <si>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</si>
  <si>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</si>
  <si>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</si>
  <si>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</si>
  <si>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</si>
  <si>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</si>
  <si>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</si>
  <si>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</si>
  <si>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</si>
  <si>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</si>
  <si>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</si>
  <si>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</si>
  <si>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</si>
  <si>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</si>
  <si>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</si>
  <si>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</si>
  <si>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</si>
  <si>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</si>
  <si>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</si>
  <si>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</si>
  <si>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</si>
  <si>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</si>
  <si>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</si>
  <si>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</si>
  <si>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</si>
  <si>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</si>
  <si>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</si>
  <si>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</si>
  <si>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</si>
  <si>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</si>
  <si>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</si>
  <si>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</si>
  <si>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</si>
  <si>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</si>
  <si>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</si>
  <si>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</si>
  <si>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</si>
  <si>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</si>
  <si>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</si>
  <si>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</si>
  <si>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</si>
  <si>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</si>
  <si>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</si>
  <si>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</si>
  <si>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</si>
  <si>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</si>
  <si>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</si>
  <si>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</si>
  <si>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</si>
  <si>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</si>
  <si>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</si>
  <si>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</si>
  <si>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</si>
  <si>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</si>
  <si>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</si>
  <si>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</si>
  <si>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</si>
  <si>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</si>
  <si>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</si>
  <si>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</si>
  <si>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</si>
  <si>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</si>
  <si>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</si>
  <si>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</si>
  <si>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</si>
  <si>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</si>
  <si>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</si>
  <si>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</si>
  <si>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</si>
  <si>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</si>
  <si>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</si>
  <si>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</si>
  <si>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</si>
  <si>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</si>
  <si>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</si>
  <si>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</si>
  <si>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</si>
  <si>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</si>
  <si>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</si>
  <si>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</si>
  <si>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</si>
  <si>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</si>
  <si>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</si>
  <si>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</si>
  <si>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</si>
  <si>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</si>
  <si>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</si>
  <si>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</si>
  <si>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</si>
  <si>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</si>
  <si>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</si>
  <si>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</si>
  <si>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</si>
  <si>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</si>
  <si>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</si>
  <si>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</si>
  <si>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</si>
  <si>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</si>
  <si>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</si>
  <si>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</si>
  <si>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</si>
  <si>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</si>
  <si>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</si>
  <si>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</si>
  <si>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</si>
  <si>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</si>
  <si>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</si>
  <si>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</si>
  <si>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</si>
  <si>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</si>
  <si>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</si>
  <si>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</si>
  <si>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</si>
  <si>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</si>
  <si>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</si>
  <si>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</si>
  <si>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</si>
  <si>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</si>
  <si>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</si>
  <si>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</si>
  <si>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</si>
  <si>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</si>
  <si>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</si>
  <si>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</si>
  <si>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</si>
  <si>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</si>
  <si>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</si>
  <si>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</si>
  <si>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</si>
  <si>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</si>
  <si>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</si>
  <si>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</si>
  <si>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</si>
  <si>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</si>
  <si>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</si>
  <si>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</si>
  <si>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</si>
  <si>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</si>
  <si>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</si>
  <si>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</si>
  <si>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</si>
  <si>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</si>
  <si>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</si>
  <si>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</si>
  <si>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</si>
  <si>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</si>
  <si>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</si>
  <si>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</si>
  <si>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</si>
  <si>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</si>
  <si>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</si>
  <si>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</si>
  <si>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</si>
  <si>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</si>
  <si>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</si>
  <si>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</si>
  <si>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</si>
  <si>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</si>
  <si>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</si>
  <si>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</si>
  <si>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</si>
  <si>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</si>
  <si>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</si>
  <si>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</si>
  <si>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</si>
  <si>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</si>
  <si>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</si>
  <si>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</si>
  <si>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</si>
  <si>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</si>
  <si>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</si>
  <si>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</si>
  <si>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</si>
  <si>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</si>
  <si>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</si>
  <si>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</si>
  <si>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</si>
  <si>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</si>
  <si>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</si>
  <si>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</si>
  <si>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</si>
  <si>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</si>
  <si>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</si>
  <si>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</si>
  <si>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</si>
  <si>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</si>
  <si>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</si>
  <si>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</si>
  <si>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</si>
  <si>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</si>
  <si>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</si>
  <si>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</si>
  <si>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</si>
  <si>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</si>
  <si>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</si>
  <si>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</si>
  <si>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</si>
  <si>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</si>
  <si>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</si>
  <si>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</si>
  <si>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</si>
  <si>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</si>
  <si>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</si>
  <si>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</si>
  <si>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</si>
  <si>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</si>
  <si>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</si>
  <si>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</si>
  <si>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</si>
  <si>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</si>
  <si>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</si>
  <si>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</si>
  <si>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</si>
  <si>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</si>
  <si>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</si>
  <si>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</si>
  <si>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</si>
  <si>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</si>
  <si>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</si>
  <si>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</si>
  <si>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</si>
  <si>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</si>
  <si>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</si>
  <si>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</si>
  <si>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</si>
  <si>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</si>
  <si>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</si>
  <si>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</si>
  <si>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</si>
  <si>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</si>
  <si>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</si>
  <si>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</si>
  <si>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</si>
  <si>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</si>
  <si>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</si>
  <si>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</si>
  <si>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</si>
  <si>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</si>
  <si>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</si>
  <si>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</si>
  <si>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</si>
  <si>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</si>
  <si>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</si>
  <si>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</si>
  <si>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</si>
  <si>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</si>
  <si>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</si>
  <si>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</si>
  <si>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</si>
  <si>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</si>
  <si>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</si>
  <si>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</si>
  <si>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</si>
  <si>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</si>
  <si>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</si>
  <si>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</si>
  <si>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</si>
  <si>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</si>
  <si>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</si>
  <si>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</si>
  <si>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</si>
  <si>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</si>
  <si>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</si>
  <si>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</si>
  <si>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</si>
  <si>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</si>
  <si>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</si>
  <si>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</si>
  <si>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</si>
  <si>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</si>
  <si>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</si>
  <si>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</si>
  <si>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</si>
  <si>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</si>
  <si>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</si>
  <si>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</si>
  <si>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</si>
  <si>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</si>
  <si>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</si>
  <si>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</si>
  <si>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</si>
  <si>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</si>
  <si>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</si>
  <si>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</si>
  <si>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</si>
  <si>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</si>
  <si>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</si>
  <si>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</si>
  <si>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</si>
  <si>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</si>
  <si>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</si>
  <si>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</si>
  <si>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</si>
  <si>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</si>
  <si>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</si>
  <si>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</si>
  <si>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</si>
  <si>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</si>
  <si>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</si>
  <si>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</si>
  <si>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</si>
  <si>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</si>
  <si>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</si>
  <si>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</si>
  <si>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</si>
  <si>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</si>
  <si>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</si>
  <si>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</si>
  <si>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</si>
  <si>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</si>
  <si>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</si>
  <si>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</si>
  <si>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</si>
  <si>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</si>
  <si>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</si>
  <si>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</si>
  <si>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</si>
  <si>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</si>
  <si>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</si>
  <si>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</si>
  <si>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</si>
  <si>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</si>
  <si>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</si>
  <si>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</si>
  <si>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</si>
  <si>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</si>
  <si>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</si>
  <si>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</si>
  <si>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</si>
  <si>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</si>
  <si>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</si>
  <si>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</si>
  <si>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</si>
  <si>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</si>
  <si>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</si>
  <si>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</si>
  <si>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</si>
  <si>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</si>
  <si>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</si>
  <si>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</si>
  <si>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</si>
  <si>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</si>
  <si>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</si>
  <si>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</si>
  <si>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</si>
  <si>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</si>
  <si>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</si>
  <si>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</si>
  <si>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</si>
  <si>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</si>
  <si>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</si>
  <si>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</si>
  <si>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</si>
  <si>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</si>
  <si>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</si>
  <si>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</si>
  <si>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</si>
  <si>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</si>
  <si>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</si>
  <si>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</si>
  <si>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</si>
  <si>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</si>
  <si>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</si>
  <si>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</si>
  <si>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</si>
  <si>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</si>
  <si>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</si>
  <si>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</si>
  <si>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</si>
  <si>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</si>
  <si>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</si>
  <si>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</si>
  <si>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</si>
  <si>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</si>
  <si>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</si>
  <si>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</si>
  <si>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</si>
  <si>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</si>
  <si>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</si>
  <si>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</si>
  <si>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</si>
  <si>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</si>
  <si>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</si>
  <si>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</si>
  <si>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</si>
  <si>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</si>
  <si>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</si>
  <si>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</si>
  <si>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</si>
  <si>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</si>
  <si>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</si>
  <si>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</si>
  <si>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</si>
  <si>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</si>
  <si>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</si>
  <si>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</si>
  <si>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</si>
  <si>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</si>
  <si>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</si>
  <si>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</si>
  <si>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</si>
  <si>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</si>
  <si>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</si>
  <si>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</si>
  <si>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</si>
  <si>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</si>
  <si>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</si>
  <si>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</si>
  <si>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</si>
  <si>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</si>
  <si>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</si>
  <si>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</si>
  <si>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</si>
  <si>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</si>
  <si>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</si>
  <si>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</si>
  <si>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</si>
  <si>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</si>
  <si>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</si>
  <si>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</si>
  <si>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</si>
  <si>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</si>
  <si>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</si>
  <si>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</si>
  <si>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</si>
  <si>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</si>
  <si>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</si>
  <si>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</si>
  <si>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</si>
  <si>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</si>
  <si>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</si>
  <si>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</si>
  <si>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</si>
  <si>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</si>
  <si>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</si>
  <si>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</si>
  <si>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</si>
  <si>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</si>
  <si>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</si>
  <si>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</si>
  <si>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</si>
  <si>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</si>
  <si>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</si>
  <si>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</si>
  <si>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</si>
  <si>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</si>
  <si>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</si>
  <si>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</si>
  <si>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</si>
  <si>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</si>
  <si>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</si>
  <si>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</si>
  <si>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</si>
  <si>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</si>
  <si>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</si>
  <si>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</si>
  <si>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</si>
  <si>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</si>
  <si>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</si>
  <si>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</si>
  <si>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</si>
  <si>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</si>
  <si>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</si>
  <si>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</si>
  <si>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</si>
  <si>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</si>
  <si>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</si>
  <si>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</si>
  <si>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</si>
  <si>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</si>
  <si>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</si>
  <si>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</si>
  <si>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</si>
  <si>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</si>
  <si>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</si>
  <si>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</si>
  <si>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</si>
  <si>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</si>
  <si>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</si>
  <si>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</si>
  <si>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</si>
  <si>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</si>
  <si>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</si>
  <si>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</si>
  <si>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</si>
  <si>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</si>
  <si>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</si>
  <si>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</si>
  <si>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</si>
  <si>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</si>
  <si>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</si>
  <si>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</si>
  <si>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</si>
  <si>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</si>
  <si>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</si>
  <si>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</si>
  <si>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</si>
  <si>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</si>
  <si>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</si>
  <si>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</si>
  <si>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</si>
  <si>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</si>
  <si>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</si>
  <si>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</si>
  <si>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</si>
  <si>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</si>
  <si>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</si>
  <si>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</si>
  <si>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</si>
  <si>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</si>
  <si>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</si>
  <si>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</si>
  <si>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</si>
  <si>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</si>
  <si>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</si>
  <si>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</si>
  <si>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</si>
  <si>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</si>
  <si>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</si>
  <si>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</si>
  <si>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</si>
  <si>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</si>
  <si>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</si>
  <si>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</si>
  <si>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</si>
  <si>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</si>
  <si>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</si>
  <si>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</si>
  <si>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</si>
  <si>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</si>
  <si>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</si>
  <si>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</si>
  <si>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</si>
  <si>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</si>
  <si>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</si>
  <si>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</si>
  <si>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</si>
  <si>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</si>
  <si>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</si>
  <si>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</si>
  <si>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</si>
  <si>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</si>
  <si>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</si>
  <si>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</si>
  <si>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</si>
  <si>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</si>
  <si>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</si>
  <si>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</si>
  <si>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</si>
  <si>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</si>
  <si>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</si>
  <si>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</si>
  <si>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</si>
  <si>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</si>
  <si>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</si>
  <si>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</si>
  <si>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</si>
  <si>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</si>
  <si>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</si>
  <si>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</si>
  <si>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</si>
  <si>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</si>
  <si>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</si>
  <si>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</si>
  <si>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</si>
  <si>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</si>
  <si>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</si>
  <si>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</si>
  <si>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</si>
  <si>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</si>
  <si>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</si>
  <si>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</si>
  <si>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</si>
  <si>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</si>
  <si>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</si>
  <si>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</si>
  <si>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</si>
  <si>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</si>
  <si>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</si>
  <si>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</si>
  <si>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</si>
  <si>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</si>
  <si>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</si>
  <si>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</si>
  <si>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</si>
  <si>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</si>
  <si>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</si>
  <si>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</si>
  <si>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</si>
  <si>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</si>
  <si>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</si>
  <si>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</si>
  <si>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</si>
  <si>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</si>
  <si>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</si>
  <si>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</si>
  <si>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</si>
  <si>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</si>
  <si>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</si>
  <si>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</si>
  <si>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</si>
  <si>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</si>
  <si>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</si>
  <si>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</si>
  <si>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</si>
  <si>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</si>
  <si>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</si>
  <si>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</si>
  <si>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</si>
  <si>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</si>
  <si>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</si>
  <si>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</si>
  <si>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</si>
  <si>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</si>
  <si>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</si>
  <si>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</si>
  <si>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</si>
  <si>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</si>
  <si>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</si>
  <si>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</si>
  <si>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</si>
  <si>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</si>
  <si>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</si>
  <si>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</si>
  <si>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</si>
  <si>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</si>
  <si>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</si>
  <si>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</si>
  <si>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</si>
  <si>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</si>
  <si>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</si>
  <si>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</si>
  <si>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</si>
  <si>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</si>
  <si>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</si>
  <si>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</si>
  <si>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</si>
  <si>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</si>
  <si>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</si>
  <si>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</si>
  <si>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</si>
  <si>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</si>
  <si>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</si>
  <si>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</si>
  <si>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</si>
  <si>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</si>
  <si>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</si>
  <si>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</si>
  <si>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</si>
  <si>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</si>
  <si>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</si>
  <si>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</si>
  <si>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</si>
  <si>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</si>
  <si>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</si>
  <si>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</si>
  <si>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</si>
  <si>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</si>
  <si>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</si>
  <si>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</si>
  <si>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</si>
  <si>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</si>
  <si>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</si>
  <si>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</si>
  <si>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</si>
  <si>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</si>
  <si>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</si>
  <si>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</si>
  <si>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</si>
  <si>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</si>
  <si>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</si>
  <si>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</si>
  <si>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</si>
  <si>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</si>
  <si>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</si>
  <si>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</si>
  <si>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</si>
  <si>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</si>
  <si>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</si>
  <si>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</si>
  <si>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</si>
  <si>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</si>
  <si>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</si>
  <si>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</si>
  <si>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</si>
  <si>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</si>
  <si>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</si>
  <si>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</si>
  <si>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</si>
  <si>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</si>
  <si>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</si>
  <si>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</si>
  <si>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</si>
  <si>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</si>
  <si>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</si>
  <si>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</si>
  <si>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</si>
  <si>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</si>
  <si>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</si>
  <si>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</si>
  <si>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</si>
  <si>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</si>
  <si>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</si>
  <si>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</si>
  <si>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</si>
  <si>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</si>
  <si>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</si>
  <si>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</si>
  <si>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</si>
  <si>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</si>
  <si>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</si>
  <si>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</si>
  <si>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</si>
  <si>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</si>
  <si>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</si>
  <si>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</si>
  <si>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</si>
  <si>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</si>
  <si>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</si>
  <si>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</si>
  <si>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</si>
  <si>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</si>
  <si>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</si>
  <si>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</si>
  <si>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</si>
  <si>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</si>
  <si>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</si>
  <si>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</si>
  <si>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</si>
  <si>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</si>
  <si>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</si>
  <si>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</si>
  <si>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</si>
  <si>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</si>
  <si>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</si>
  <si>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</si>
  <si>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</si>
  <si>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</si>
  <si>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</si>
  <si>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</si>
  <si>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</si>
  <si>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</si>
  <si>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</si>
  <si>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</si>
  <si>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</si>
  <si>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</si>
  <si>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</si>
  <si>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</si>
  <si>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</si>
  <si>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</si>
  <si>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</si>
  <si>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</si>
  <si>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</si>
  <si>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</si>
  <si>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</si>
  <si>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</si>
  <si>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</si>
  <si>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</si>
  <si>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</si>
  <si>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</si>
  <si>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</si>
  <si>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</si>
  <si>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</si>
  <si>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</si>
  <si>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</si>
  <si>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</si>
  <si>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</si>
  <si>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</si>
  <si>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</si>
  <si>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</si>
  <si>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</si>
  <si>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</si>
  <si>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</si>
  <si>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</si>
  <si>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</si>
  <si>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</si>
  <si>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</si>
  <si>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</si>
  <si>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</si>
  <si>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</si>
  <si>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</si>
  <si>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</si>
  <si>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</si>
  <si>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</si>
  <si>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</si>
  <si>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</si>
  <si>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</si>
  <si>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</si>
  <si>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</si>
  <si>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</si>
  <si>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</si>
  <si>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</si>
  <si>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</si>
  <si>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</si>
  <si>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</si>
  <si>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</si>
  <si>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</si>
  <si>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</si>
  <si>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</si>
  <si>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</si>
  <si>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</si>
  <si>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</si>
  <si>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</si>
  <si>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</si>
  <si>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</si>
  <si>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</si>
  <si>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</si>
  <si>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</si>
  <si>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</si>
  <si>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</si>
  <si>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</si>
  <si>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</si>
  <si>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</si>
  <si>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</si>
  <si>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</si>
  <si>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</si>
  <si>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</si>
  <si>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</si>
  <si>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</si>
  <si>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</si>
  <si>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</si>
  <si>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</si>
  <si>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</si>
  <si>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</si>
  <si>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</si>
  <si>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</si>
  <si>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</si>
  <si>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</si>
  <si>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</si>
  <si>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</si>
  <si>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</si>
  <si>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</si>
  <si>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</si>
  <si>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</si>
  <si>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</si>
  <si>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</si>
  <si>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</si>
  <si>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</si>
  <si>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</si>
  <si>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</si>
  <si>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</si>
  <si>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</si>
  <si>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</si>
  <si>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</si>
  <si>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</si>
  <si>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</si>
  <si>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</si>
  <si>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</si>
  <si>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</si>
  <si>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</si>
  <si>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</si>
  <si>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</si>
  <si>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</si>
  <si>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</si>
  <si>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</si>
  <si>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</si>
  <si>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</si>
  <si>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</si>
  <si>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</si>
  <si>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</si>
  <si>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</si>
  <si>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</si>
  <si>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</si>
  <si>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</si>
  <si>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</si>
  <si>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</si>
  <si>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</si>
  <si>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</si>
  <si>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</si>
  <si>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</si>
  <si>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</si>
  <si>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</si>
  <si>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</si>
  <si>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</si>
  <si>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</si>
  <si>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</si>
  <si>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</si>
  <si>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</si>
  <si>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</si>
  <si>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</si>
  <si>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</si>
  <si>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</si>
  <si>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</si>
  <si>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</si>
  <si>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</si>
  <si>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</si>
  <si>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</si>
  <si>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</si>
  <si>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</si>
  <si>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</si>
  <si>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</si>
  <si>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</si>
  <si>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</si>
  <si>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</si>
  <si>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</si>
  <si>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</si>
  <si>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</si>
  <si>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</si>
  <si>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</si>
  <si>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</si>
  <si>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</si>
  <si>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</si>
  <si>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</si>
  <si>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</si>
  <si>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</si>
  <si>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</si>
  <si>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</si>
  <si>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</si>
  <si>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</si>
  <si>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</si>
  <si>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</si>
  <si>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</si>
  <si>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</si>
  <si>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</si>
  <si>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</si>
  <si>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</si>
  <si>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</si>
  <si>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</si>
  <si>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</si>
  <si>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</si>
  <si>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</si>
  <si>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</si>
  <si>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</si>
  <si>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</si>
  <si>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</si>
  <si>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</si>
  <si>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</si>
  <si>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</si>
  <si>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</si>
  <si>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</si>
  <si>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</si>
  <si>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</si>
  <si>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</si>
  <si>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</si>
  <si>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</si>
  <si>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</si>
  <si>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</si>
  <si>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</si>
  <si>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</si>
  <si>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</si>
  <si>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</si>
  <si>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</si>
  <si>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</si>
  <si>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</si>
  <si>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</si>
  <si>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</si>
  <si>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</si>
  <si>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</si>
  <si>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</si>
  <si>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</si>
  <si>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</si>
  <si>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</si>
  <si>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</si>
  <si>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</si>
  <si>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</si>
  <si>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</si>
  <si>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</si>
  <si>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</si>
  <si>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</si>
  <si>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</si>
  <si>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</si>
  <si>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</si>
  <si>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</si>
  <si>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</si>
  <si>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</si>
  <si>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</si>
  <si>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</si>
  <si>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</si>
  <si>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</si>
  <si>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</si>
  <si>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</si>
  <si>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</si>
  <si>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</si>
  <si>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</si>
  <si>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</si>
  <si>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</si>
  <si>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</si>
  <si>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</si>
  <si>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</si>
  <si>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</si>
  <si>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</si>
  <si>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</si>
  <si>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</si>
  <si>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</si>
  <si>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</si>
  <si>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</si>
  <si>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</si>
  <si>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</si>
  <si>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</si>
  <si>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</si>
  <si>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</si>
  <si>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</si>
  <si>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</si>
  <si>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</si>
  <si>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</si>
  <si>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</si>
  <si>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</si>
  <si>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</si>
  <si>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</si>
  <si>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</si>
  <si>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</si>
  <si>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</si>
  <si>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</si>
  <si>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</si>
  <si>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</si>
  <si>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</si>
  <si>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</si>
  <si>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</si>
  <si>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</si>
  <si>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</si>
  <si>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</si>
  <si>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</si>
  <si>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</si>
  <si>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</si>
  <si>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</si>
  <si>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</si>
  <si>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</si>
  <si>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</si>
  <si>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</si>
  <si>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</si>
  <si>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</si>
  <si>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</si>
  <si>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</si>
  <si>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</si>
  <si>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</si>
  <si>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</si>
  <si>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</si>
  <si>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</si>
  <si>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</si>
  <si>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</si>
  <si>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</si>
  <si>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</si>
  <si>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</si>
  <si>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</si>
  <si>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</si>
  <si>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</si>
  <si>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</si>
  <si>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</si>
  <si>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</si>
  <si>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</si>
  <si>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</si>
  <si>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</si>
  <si>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</si>
  <si>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</si>
  <si>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</si>
  <si>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</si>
  <si>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</si>
  <si>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</si>
  <si>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</si>
  <si>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</si>
  <si>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</si>
  <si>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</si>
  <si>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</si>
  <si>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</si>
  <si>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</si>
  <si>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</si>
  <si>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</si>
  <si>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</si>
  <si>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</si>
  <si>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</si>
  <si>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</si>
  <si>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</si>
  <si>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</si>
  <si>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</si>
  <si>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</si>
  <si>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</si>
  <si>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</si>
  <si>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</si>
  <si>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</si>
  <si>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</si>
  <si>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</si>
  <si>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</si>
  <si>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</si>
  <si>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</si>
  <si>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</si>
  <si>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</si>
  <si>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</si>
  <si>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</si>
  <si>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</si>
  <si>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</si>
  <si>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</si>
  <si>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</si>
  <si>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</si>
  <si>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</si>
  <si>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</si>
  <si>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</si>
  <si>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</si>
  <si>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</si>
  <si>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</si>
  <si>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</si>
  <si>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</si>
  <si>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</si>
  <si>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</si>
  <si>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</si>
  <si>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</si>
  <si>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</si>
  <si>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</si>
  <si>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</si>
  <si>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</si>
  <si>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</si>
  <si>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</si>
  <si>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</si>
  <si>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</si>
  <si>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</si>
  <si>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</si>
  <si>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</si>
  <si>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</si>
  <si>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</si>
  <si>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</si>
  <si>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</si>
  <si>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</si>
  <si>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</si>
  <si>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</si>
  <si>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</si>
  <si>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</si>
  <si>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</si>
  <si>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</si>
  <si>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</si>
  <si>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</si>
  <si>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</si>
  <si>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</si>
  <si>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</si>
  <si>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</si>
  <si>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</si>
  <si>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</si>
  <si>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</si>
  <si>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</si>
  <si>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</si>
  <si>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</si>
  <si>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</si>
  <si>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</si>
  <si>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</si>
  <si>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</si>
  <si>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</si>
  <si>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</si>
  <si>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</si>
  <si>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</si>
  <si>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</si>
  <si>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</si>
  <si>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</si>
  <si>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</si>
  <si>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</si>
  <si>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</si>
  <si>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</si>
  <si>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</si>
  <si>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</si>
  <si>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</si>
  <si>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</si>
  <si>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</si>
  <si>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</si>
  <si>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</si>
  <si>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</si>
  <si>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</si>
  <si>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</si>
  <si>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</si>
  <si>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</si>
  <si>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</si>
  <si>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</si>
  <si>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</si>
  <si>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</si>
  <si>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</si>
  <si>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</si>
  <si>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</si>
  <si>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</si>
  <si>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</si>
  <si>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</si>
  <si>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</si>
  <si>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</si>
  <si>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</si>
  <si>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</si>
  <si>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</si>
  <si>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</si>
  <si>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</si>
  <si>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</si>
  <si>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</si>
  <si>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</si>
  <si>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</si>
  <si>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</si>
  <si>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</si>
  <si>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</si>
  <si>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</si>
  <si>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</si>
  <si>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</si>
  <si>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</si>
  <si>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</si>
  <si>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</si>
  <si>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</si>
  <si>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</si>
  <si>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</si>
  <si>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</si>
  <si>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</si>
  <si>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</si>
  <si>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</si>
  <si>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</si>
  <si>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</si>
  <si>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</si>
  <si>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</si>
  <si>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</si>
  <si>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</si>
  <si>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</si>
  <si>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</si>
  <si>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</si>
  <si>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</si>
  <si>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</si>
  <si>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</si>
  <si>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</si>
  <si>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</si>
  <si>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</si>
  <si>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</si>
  <si>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</si>
  <si>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</si>
  <si>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</si>
  <si>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</si>
  <si>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</si>
  <si>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</si>
  <si>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</si>
  <si>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</si>
  <si>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</si>
  <si>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</si>
  <si>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</si>
  <si>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</si>
  <si>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</si>
  <si>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</si>
  <si>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</si>
  <si>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</si>
  <si>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</si>
  <si>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</si>
  <si>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</si>
  <si>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</si>
  <si>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</si>
  <si>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</si>
  <si>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</si>
  <si>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</si>
  <si>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</si>
  <si>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</si>
  <si>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</si>
  <si>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</si>
  <si>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</si>
  <si>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</si>
  <si>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</si>
  <si>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</si>
  <si>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</si>
  <si>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</si>
  <si>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</si>
  <si>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</si>
  <si>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</si>
  <si>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</si>
  <si>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</si>
  <si>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</si>
  <si>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</si>
  <si>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</si>
  <si>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</si>
  <si>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</si>
  <si>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</si>
  <si>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</si>
  <si>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</si>
  <si>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</si>
  <si>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</si>
  <si>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</si>
  <si>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</si>
  <si>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</si>
  <si>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</si>
  <si>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</si>
  <si>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</si>
  <si>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</si>
  <si>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</si>
  <si>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</si>
  <si>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</si>
  <si>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</si>
  <si>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</si>
  <si>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</si>
  <si>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</si>
  <si>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</si>
  <si>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</si>
  <si>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</si>
  <si>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</si>
  <si>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</si>
  <si>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</si>
  <si>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</si>
  <si>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</si>
  <si>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</si>
  <si>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</si>
  <si>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</si>
  <si>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</si>
  <si>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</si>
  <si>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</si>
  <si>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</si>
  <si>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</si>
  <si>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</si>
  <si>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</si>
  <si>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</si>
  <si>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</si>
  <si>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</si>
  <si>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</si>
  <si>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</si>
  <si>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</si>
  <si>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</si>
  <si>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</si>
  <si>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</si>
  <si>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</si>
  <si>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</si>
  <si>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</si>
  <si>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</si>
  <si>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</si>
  <si>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</si>
  <si>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</si>
  <si>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</si>
  <si>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</si>
  <si>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</si>
  <si>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</si>
  <si>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</si>
  <si>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</si>
  <si>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</si>
  <si>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</si>
  <si>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</si>
  <si>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</si>
  <si>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</si>
  <si>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</si>
  <si>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</si>
  <si>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</si>
  <si>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</si>
  <si>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</si>
  <si>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</si>
  <si>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</si>
  <si>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</si>
  <si>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</si>
  <si>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</si>
  <si>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</si>
  <si>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</si>
  <si>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</si>
  <si>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</si>
  <si>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</si>
  <si>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</si>
  <si>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</si>
  <si>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</si>
  <si>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</si>
  <si>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</si>
  <si>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</si>
  <si>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</si>
  <si>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</si>
  <si>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</si>
  <si>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</si>
  <si>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</si>
  <si>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</si>
  <si>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</si>
  <si>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</si>
  <si>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</si>
  <si>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</si>
  <si>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</si>
  <si>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</si>
  <si>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</si>
  <si>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</si>
  <si>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</si>
  <si>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</si>
  <si>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</si>
  <si>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</si>
  <si>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</si>
  <si>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</si>
  <si>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</si>
  <si>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</si>
  <si>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</si>
  <si>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</si>
  <si>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</si>
  <si>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</si>
  <si>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</si>
  <si>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</si>
  <si>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</si>
  <si>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</si>
  <si>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</si>
  <si>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</si>
  <si>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</si>
  <si>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</si>
  <si>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</si>
  <si>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</si>
  <si>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</si>
  <si>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</si>
  <si>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</si>
  <si>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</si>
  <si>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</si>
  <si>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</si>
  <si>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</si>
  <si>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</si>
  <si>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</si>
  <si>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</si>
  <si>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</si>
  <si>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</si>
  <si>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</si>
  <si>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</si>
  <si>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</si>
  <si>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</si>
  <si>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</si>
  <si>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</si>
  <si>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</si>
  <si>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</si>
  <si>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</si>
  <si>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</si>
  <si>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</si>
  <si>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</si>
  <si>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</si>
  <si>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</si>
  <si>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</si>
  <si>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</si>
  <si>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</si>
  <si>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</si>
  <si>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</si>
  <si>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</si>
  <si>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</si>
  <si>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</si>
  <si>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</si>
  <si>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</si>
  <si>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</si>
  <si>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</si>
  <si>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</si>
  <si>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</si>
  <si>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</si>
  <si>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</si>
  <si>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</si>
  <si>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</si>
  <si>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</si>
  <si>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</si>
  <si>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</si>
  <si>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</si>
  <si>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</si>
  <si>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</si>
  <si>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</si>
  <si>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</si>
  <si>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</si>
  <si>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</si>
  <si>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</si>
  <si>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</si>
  <si>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</si>
  <si>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</si>
  <si>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</si>
  <si>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</si>
  <si>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</si>
  <si>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</si>
  <si>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</si>
  <si>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</si>
  <si>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</si>
  <si>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</si>
  <si>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</si>
  <si>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</si>
  <si>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</si>
  <si>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</si>
  <si>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</si>
  <si>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</si>
  <si>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</si>
  <si>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</si>
  <si>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</si>
  <si>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</si>
  <si>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</si>
  <si>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</si>
  <si>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</si>
  <si>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</si>
  <si>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</si>
  <si>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</si>
  <si>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</si>
  <si>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</si>
  <si>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</si>
  <si>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</si>
  <si>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</si>
  <si>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</si>
  <si>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</si>
  <si>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</si>
  <si>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</si>
  <si>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</si>
  <si>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</si>
  <si>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</si>
  <si>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</si>
  <si>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</si>
  <si>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</si>
  <si>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</si>
  <si>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</si>
  <si>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</si>
  <si>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</si>
  <si>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</si>
  <si>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</si>
  <si>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</si>
  <si>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</si>
  <si>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</si>
  <si>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</si>
  <si>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</si>
  <si>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</si>
  <si>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</si>
  <si>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</si>
  <si>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</si>
  <si>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</si>
  <si>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</si>
  <si>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</si>
  <si>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</si>
  <si>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</si>
  <si>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</si>
  <si>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</si>
  <si>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</si>
  <si>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</si>
  <si>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</si>
  <si>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</si>
  <si>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</si>
  <si>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</si>
  <si>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</si>
  <si>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</si>
  <si>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</si>
  <si>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</si>
  <si>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</si>
  <si>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</si>
  <si>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</si>
  <si>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</si>
  <si>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</si>
  <si>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</si>
  <si>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</si>
  <si>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</si>
  <si>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</si>
  <si>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</si>
  <si>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</si>
  <si>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</si>
  <si>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</si>
  <si>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</si>
  <si>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</si>
  <si>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</si>
  <si>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</si>
  <si>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</si>
  <si>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</si>
  <si>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</si>
  <si>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</si>
  <si>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</si>
  <si>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</si>
  <si>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</si>
  <si>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</si>
  <si>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</si>
  <si>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</si>
  <si>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</si>
  <si>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</si>
  <si>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</si>
  <si>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</si>
  <si>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</si>
  <si>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</si>
  <si>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</si>
  <si>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</si>
  <si>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</si>
  <si>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</si>
  <si>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</si>
  <si>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</si>
  <si>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</si>
  <si>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</si>
  <si>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</si>
  <si>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</si>
  <si>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</si>
  <si>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</si>
  <si>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</si>
  <si>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</si>
  <si>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</si>
  <si>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</si>
  <si>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</si>
  <si>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</si>
  <si>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</si>
  <si>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</si>
  <si>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</si>
  <si>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</si>
  <si>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</si>
  <si>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</si>
  <si>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</si>
  <si>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</si>
  <si>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</si>
  <si>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</si>
  <si>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</si>
  <si>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</si>
  <si>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</si>
  <si>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</si>
  <si>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</si>
  <si>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</si>
  <si>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</si>
  <si>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</si>
  <si>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</si>
  <si>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</si>
  <si>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</si>
  <si>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</si>
  <si>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</si>
  <si>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</si>
  <si>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</si>
  <si>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</si>
  <si>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</si>
  <si>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</si>
  <si>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</si>
  <si>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</si>
  <si>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</si>
  <si>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</si>
  <si>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</si>
  <si>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</si>
  <si>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</si>
  <si>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</si>
  <si>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</si>
  <si>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</si>
  <si>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</si>
  <si>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</si>
  <si>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</si>
  <si>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</si>
  <si>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</si>
  <si>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</si>
  <si>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</si>
  <si>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</si>
  <si>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</si>
  <si>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</si>
  <si>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</si>
  <si>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</si>
  <si>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</si>
  <si>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</si>
  <si>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</si>
  <si>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</si>
  <si>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</si>
  <si>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</si>
  <si>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</si>
  <si>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</si>
  <si>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</si>
  <si>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</si>
  <si>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</si>
  <si>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</si>
  <si>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</si>
  <si>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</si>
  <si>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</si>
  <si>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</si>
  <si>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</si>
  <si>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</si>
  <si>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</si>
  <si>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</si>
  <si>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</si>
  <si>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</si>
  <si>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</si>
  <si>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</si>
  <si>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</si>
  <si>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</si>
  <si>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</si>
  <si>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</si>
  <si>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</si>
  <si>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</si>
  <si>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</si>
  <si>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</si>
  <si>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</si>
  <si>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</si>
  <si>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</si>
  <si>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</si>
  <si>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</si>
  <si>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</si>
  <si>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</si>
  <si>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</si>
  <si>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</si>
  <si>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</si>
  <si>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</si>
  <si>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</si>
  <si>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</si>
  <si>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</si>
  <si>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</si>
  <si>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</si>
  <si>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</si>
  <si>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</si>
  <si>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</si>
  <si>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</si>
  <si>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</si>
  <si>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</si>
  <si>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</si>
  <si>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</si>
  <si>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</si>
  <si>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</si>
  <si>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</si>
  <si>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</si>
  <si>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</si>
  <si>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</si>
  <si>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</si>
  <si>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</si>
  <si>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</si>
  <si>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</si>
  <si>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</si>
  <si>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</si>
  <si>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</si>
  <si>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</si>
  <si>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</si>
  <si>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</si>
  <si>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</si>
  <si>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</si>
  <si>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</si>
  <si>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</si>
  <si>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</si>
  <si>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</si>
  <si>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</si>
  <si>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</si>
  <si>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</si>
  <si>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</si>
  <si>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</si>
  <si>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</si>
  <si>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</si>
  <si>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</si>
  <si>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</si>
  <si>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</si>
  <si>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</si>
  <si>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</si>
  <si>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</si>
  <si>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</si>
  <si>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</si>
  <si>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</si>
  <si>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</si>
  <si>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</si>
  <si>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</si>
  <si>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</si>
  <si>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</si>
  <si>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</si>
  <si>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</si>
  <si>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</si>
  <si>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</si>
  <si>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</si>
  <si>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</si>
  <si>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</si>
  <si>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</si>
  <si>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</si>
  <si>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</si>
  <si>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</si>
  <si>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</si>
  <si>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</si>
  <si>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</si>
  <si>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</si>
  <si>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</si>
  <si>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</si>
  <si>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</si>
  <si>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</si>
  <si>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</si>
  <si>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</si>
  <si>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</si>
  <si>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</si>
  <si>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</si>
  <si>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</si>
  <si>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</si>
  <si>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</si>
  <si>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</si>
  <si>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</si>
  <si>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</si>
  <si>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</si>
  <si>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</si>
  <si>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</si>
  <si>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</si>
  <si>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</si>
  <si>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</si>
  <si>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</si>
  <si>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</si>
  <si>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</si>
  <si>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</si>
  <si>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</si>
  <si>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</si>
  <si>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</si>
  <si>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</si>
  <si>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</si>
  <si>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</si>
  <si>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</si>
  <si>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</si>
  <si>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</si>
  <si>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</si>
  <si>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</si>
  <si>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</si>
  <si>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</si>
  <si>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</si>
  <si>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</si>
  <si>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</si>
  <si>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</si>
  <si>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</si>
  <si>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</si>
  <si>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</si>
  <si>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</si>
  <si>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</si>
  <si>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</si>
  <si>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</si>
  <si>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</si>
  <si>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</si>
  <si>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</si>
  <si>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</si>
  <si>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</si>
  <si>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</si>
  <si>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</si>
  <si>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</si>
  <si>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</si>
  <si>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</si>
  <si>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</si>
  <si>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</si>
  <si>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</si>
  <si>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</si>
  <si>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</si>
  <si>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</si>
  <si>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</si>
  <si>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</si>
  <si>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</si>
  <si>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</si>
  <si>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</si>
  <si>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</si>
  <si>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</si>
  <si>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</si>
  <si>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</si>
  <si>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</si>
  <si>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</si>
  <si>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</si>
  <si>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</si>
  <si>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</si>
  <si>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</si>
  <si>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</si>
  <si>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</si>
  <si>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</si>
  <si>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</si>
  <si>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</si>
  <si>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</si>
  <si>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</si>
  <si>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</si>
  <si>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</si>
  <si>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</si>
  <si>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</si>
  <si>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</si>
  <si>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</si>
  <si>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</si>
  <si>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</si>
  <si>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</si>
  <si>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</si>
  <si>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</si>
  <si>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</si>
  <si>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</si>
  <si>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</si>
  <si>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</si>
  <si>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</si>
  <si>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</si>
  <si>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</si>
  <si>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</si>
  <si>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</si>
  <si>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</si>
  <si>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</si>
  <si>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</si>
  <si>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</si>
  <si>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</si>
  <si>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</si>
  <si>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</si>
  <si>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</si>
  <si>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</si>
  <si>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</si>
  <si>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</si>
  <si>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</si>
  <si>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</si>
  <si>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</si>
  <si>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</si>
  <si>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</si>
  <si>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</si>
  <si>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</si>
  <si>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</si>
  <si>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</si>
  <si>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</si>
  <si>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</si>
  <si>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</si>
  <si>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</si>
  <si>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</si>
  <si>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</si>
  <si>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</si>
  <si>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</si>
  <si>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</si>
  <si>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</si>
  <si>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</si>
  <si>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</si>
  <si>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</si>
  <si>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</si>
  <si>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</si>
  <si>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</si>
  <si>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</si>
  <si>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</si>
  <si>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</si>
  <si>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</si>
  <si>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</si>
  <si>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</si>
  <si>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</si>
  <si>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</si>
  <si>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</si>
  <si>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</si>
  <si>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</si>
  <si>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</si>
  <si>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</si>
  <si>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</si>
  <si>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</si>
  <si>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</si>
  <si>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</si>
  <si>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</si>
  <si>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</si>
  <si>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</si>
  <si>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</si>
  <si>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</si>
  <si>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</si>
  <si>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</si>
  <si>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</si>
  <si>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</si>
  <si>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</si>
  <si>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</si>
  <si>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</si>
  <si>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</si>
  <si>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</si>
  <si>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</si>
  <si>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</si>
  <si>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</si>
  <si>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</si>
  <si>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</si>
  <si>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</si>
  <si>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</si>
  <si>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</si>
  <si>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</si>
  <si>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</si>
  <si>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</si>
  <si>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</si>
  <si>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</si>
  <si>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</si>
  <si>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</si>
  <si>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</si>
  <si>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</si>
  <si>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</si>
  <si>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</si>
  <si>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</si>
  <si>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</si>
  <si>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</si>
  <si>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</si>
  <si>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</si>
  <si>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</si>
  <si>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</si>
  <si>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</si>
  <si>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</si>
  <si>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</si>
  <si>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</si>
  <si>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</si>
  <si>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</si>
  <si>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</si>
  <si>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</si>
  <si>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</si>
  <si>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</si>
  <si>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</si>
  <si>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</si>
  <si>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</si>
  <si>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</si>
  <si>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</si>
  <si>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</si>
  <si>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</si>
  <si>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</si>
  <si>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</si>
  <si>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</si>
  <si>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</si>
  <si>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</si>
  <si>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</si>
  <si>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</si>
  <si>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</si>
  <si>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</si>
  <si>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</si>
  <si>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</si>
  <si>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</si>
  <si>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</si>
  <si>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</si>
  <si>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</si>
  <si>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</si>
  <si>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</si>
  <si>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</si>
  <si>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</si>
  <si>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</si>
  <si>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</si>
  <si>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</si>
  <si>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</si>
  <si>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</si>
  <si>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</si>
  <si>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</si>
  <si>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</si>
  <si>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</si>
  <si>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</si>
  <si>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</si>
  <si>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</si>
  <si>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</si>
  <si>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</si>
  <si>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</si>
  <si>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</si>
  <si>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</si>
  <si>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</si>
  <si>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</si>
  <si>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</si>
  <si>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</si>
  <si>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</si>
  <si>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</si>
  <si>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</si>
  <si>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</si>
  <si>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</si>
  <si>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</si>
  <si>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</si>
  <si>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</si>
  <si>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</si>
  <si>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</si>
  <si>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</si>
  <si>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</si>
  <si>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</si>
  <si>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</si>
  <si>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</si>
  <si>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</si>
  <si>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</si>
  <si>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</si>
  <si>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</si>
  <si>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</si>
  <si>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</si>
  <si>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</si>
  <si>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</si>
  <si>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</si>
  <si>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</si>
  <si>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</si>
  <si>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</si>
  <si>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</si>
  <si>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</si>
  <si>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</si>
  <si>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</si>
  <si>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</si>
  <si>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</si>
  <si>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</si>
  <si>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</si>
  <si>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</si>
  <si>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</si>
  <si>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</si>
  <si>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</si>
  <si>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</si>
  <si>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</si>
  <si>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</si>
  <si>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</si>
  <si>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</si>
  <si>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</si>
  <si>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</si>
  <si>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</si>
  <si>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</si>
  <si>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</si>
  <si>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</si>
  <si>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</si>
  <si>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</si>
  <si>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</si>
  <si>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</si>
  <si>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</si>
  <si>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</si>
  <si>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</si>
  <si>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</si>
  <si>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</si>
  <si>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</si>
  <si>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</si>
  <si>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</si>
  <si>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</si>
  <si>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</si>
  <si>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</si>
  <si>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</si>
  <si>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</si>
  <si>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</si>
  <si>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</si>
  <si>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</si>
  <si>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</si>
  <si>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</si>
  <si>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</si>
  <si>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</si>
  <si>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</si>
  <si>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</si>
  <si>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</si>
  <si>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</si>
  <si>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</si>
  <si>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</si>
  <si>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</si>
  <si>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</si>
  <si>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</si>
  <si>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</si>
  <si>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</si>
  <si>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</si>
  <si>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</si>
  <si>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</si>
  <si>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</si>
  <si>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</si>
  <si>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</si>
  <si>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</si>
  <si>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</si>
  <si>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</si>
  <si>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</si>
  <si>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</si>
  <si>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</si>
  <si>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</si>
  <si>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</si>
  <si>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</si>
  <si>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</si>
  <si>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</si>
  <si>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</si>
  <si>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</si>
  <si>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</si>
  <si>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</si>
  <si>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</si>
  <si>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</si>
  <si>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</si>
  <si>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</si>
  <si>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</si>
  <si>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</si>
  <si>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</si>
  <si>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</si>
  <si>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</si>
  <si>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</si>
  <si>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</si>
  <si>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</si>
  <si>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</si>
  <si>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</si>
  <si>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</si>
  <si>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</si>
  <si>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</si>
  <si>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</si>
  <si>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</si>
  <si>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</si>
  <si>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</si>
  <si>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</si>
  <si>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</si>
  <si>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</si>
  <si>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</si>
  <si>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</si>
  <si>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</si>
  <si>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</si>
  <si>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</si>
  <si>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</si>
  <si>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</si>
  <si>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</si>
  <si>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</si>
  <si>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</si>
  <si>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</si>
  <si>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</si>
  <si>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</si>
  <si>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</si>
  <si>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</si>
  <si>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</si>
  <si>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</si>
  <si>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</si>
  <si>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</si>
  <si>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</si>
  <si>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</si>
  <si>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</si>
  <si>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</si>
  <si>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</si>
  <si>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</si>
  <si>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</si>
  <si>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</si>
  <si>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</si>
  <si>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</si>
  <si>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</si>
  <si>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</si>
  <si>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</si>
  <si>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</si>
  <si>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</si>
  <si>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</si>
  <si>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</si>
  <si>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</si>
  <si>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</si>
  <si>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</si>
  <si>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</si>
  <si>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</si>
  <si>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</si>
  <si>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</si>
  <si>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</si>
  <si>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</si>
  <si>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</si>
  <si>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</si>
  <si>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</si>
  <si>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</si>
  <si>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</si>
  <si>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</si>
  <si>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</si>
  <si>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</si>
  <si>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</si>
  <si>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</si>
  <si>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</si>
  <si>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</si>
  <si>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</si>
  <si>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</si>
  <si>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</si>
  <si>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</si>
  <si>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</si>
  <si>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</si>
  <si>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</si>
  <si>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</si>
  <si>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</si>
  <si>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</si>
  <si>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</si>
  <si>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</si>
  <si>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</si>
  <si>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</si>
  <si>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</si>
  <si>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</si>
  <si>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</si>
  <si>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</si>
  <si>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</si>
  <si>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</si>
  <si>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</si>
  <si>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</si>
  <si>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</si>
  <si>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</si>
  <si>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</si>
  <si>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</si>
  <si>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</si>
  <si>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</si>
  <si>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</si>
  <si>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</si>
  <si>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</si>
  <si>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</si>
  <si>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</si>
  <si>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</si>
  <si>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</si>
  <si>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</si>
  <si>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</si>
  <si>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</si>
  <si>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</si>
  <si>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</si>
  <si>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</si>
  <si>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</si>
  <si>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</si>
  <si>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</si>
  <si>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</si>
  <si>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</si>
  <si>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</si>
  <si>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</si>
  <si>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</si>
  <si>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</si>
  <si>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</si>
  <si>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</si>
  <si>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</si>
  <si>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</si>
  <si>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</si>
  <si>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</si>
  <si>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</si>
  <si>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</si>
  <si>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</si>
  <si>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</si>
  <si>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</si>
  <si>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</si>
  <si>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</si>
  <si>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</si>
  <si>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</si>
  <si>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</si>
  <si>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</si>
  <si>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</si>
  <si>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</si>
  <si>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</si>
  <si>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</si>
  <si>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</si>
  <si>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</si>
  <si>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</si>
  <si>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</si>
  <si>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</si>
  <si>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</si>
  <si>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</si>
  <si>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</si>
  <si>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</si>
  <si>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</si>
  <si>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</si>
  <si>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</si>
  <si>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</si>
  <si>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</si>
  <si>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</si>
  <si>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</si>
  <si>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</si>
  <si>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</si>
  <si>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</si>
  <si>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</si>
  <si>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</si>
  <si>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</si>
  <si>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</si>
  <si>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</si>
  <si>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</si>
  <si>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</si>
  <si>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</si>
  <si>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</si>
  <si>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</si>
  <si>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</si>
  <si>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</si>
  <si>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</si>
  <si>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</si>
  <si>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</si>
  <si>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</si>
  <si>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</si>
  <si>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</si>
  <si>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</si>
  <si>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</si>
  <si>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</si>
  <si>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</si>
  <si>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</si>
  <si>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</si>
  <si>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</si>
  <si>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</si>
  <si>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</si>
  <si>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</si>
  <si>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</si>
  <si>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</si>
  <si>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</si>
  <si>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</si>
  <si>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</si>
  <si>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</si>
  <si>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</si>
  <si>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</si>
  <si>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</si>
  <si>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</si>
  <si>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</si>
  <si>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</si>
  <si>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</si>
  <si>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</si>
  <si>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</si>
  <si>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</si>
  <si>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</si>
  <si>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</si>
  <si>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</si>
  <si>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</si>
  <si>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</si>
  <si>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</si>
  <si>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</si>
  <si>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</si>
  <si>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</si>
  <si>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</si>
  <si>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</si>
  <si>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</si>
  <si>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</si>
  <si>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</si>
  <si>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</si>
  <si>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</si>
  <si>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</si>
  <si>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</si>
  <si>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</si>
  <si>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</si>
  <si>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</si>
  <si>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</si>
  <si>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</si>
  <si>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</si>
  <si>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</si>
  <si>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</si>
  <si>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</si>
  <si>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</si>
  <si>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</si>
  <si>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</si>
  <si>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</si>
  <si>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</si>
  <si>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</si>
  <si>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</si>
  <si>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</si>
  <si>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</si>
  <si>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</si>
  <si>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</si>
  <si>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</si>
  <si>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</si>
  <si>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</si>
  <si>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</si>
  <si>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</si>
  <si>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</si>
  <si>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</si>
  <si>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</si>
  <si>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</si>
  <si>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</si>
  <si>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</si>
  <si>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</si>
  <si>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</si>
  <si>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</si>
  <si>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</si>
  <si>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</si>
  <si>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</si>
  <si>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</si>
  <si>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</si>
  <si>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</si>
  <si>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</si>
  <si>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</si>
  <si>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</si>
  <si>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</si>
  <si>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</si>
  <si>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</si>
  <si>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</si>
  <si>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</si>
  <si>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</si>
  <si>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</si>
  <si>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</si>
  <si>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</si>
  <si>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</si>
  <si>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</si>
  <si>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</si>
  <si>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</si>
  <si>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</si>
  <si>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</si>
  <si>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</si>
  <si>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</si>
  <si>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</si>
  <si>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</si>
  <si>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</si>
  <si>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</si>
  <si>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</si>
  <si>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</si>
  <si>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</si>
  <si>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</si>
  <si>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</si>
  <si>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</si>
  <si>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</si>
  <si>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</si>
  <si>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</si>
  <si>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</si>
  <si>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</si>
  <si>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</si>
  <si>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</si>
  <si>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</si>
  <si>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</si>
  <si>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</si>
  <si>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</si>
  <si>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</si>
  <si>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</si>
  <si>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</si>
  <si>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</si>
  <si>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</si>
  <si>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</si>
  <si>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</si>
  <si>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</si>
  <si>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</si>
  <si>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</si>
  <si>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</si>
  <si>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</si>
  <si>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</si>
  <si>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</si>
  <si>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</si>
  <si>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</si>
  <si>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</si>
  <si>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</si>
  <si>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</si>
  <si>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</si>
  <si>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</si>
  <si>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</si>
  <si>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</si>
  <si>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</si>
  <si>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</si>
  <si>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</si>
  <si>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</si>
  <si>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</si>
  <si>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</si>
  <si>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</si>
  <si>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</si>
  <si>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</si>
  <si>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</si>
  <si>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</si>
  <si>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</si>
  <si>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</si>
  <si>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</si>
  <si>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</si>
  <si>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</si>
  <si>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</si>
  <si>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</si>
  <si>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</si>
  <si>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</si>
  <si>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</si>
  <si>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</si>
  <si>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</si>
  <si>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</si>
  <si>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</si>
  <si>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</si>
  <si>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</si>
  <si>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</si>
  <si>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</si>
  <si>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</si>
  <si>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</si>
  <si>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</si>
  <si>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</si>
  <si>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</si>
  <si>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</si>
  <si>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</si>
  <si>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</si>
  <si>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</si>
  <si>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</si>
  <si>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</si>
  <si>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</si>
  <si>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</si>
  <si>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</si>
  <si>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</si>
  <si>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</si>
  <si>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</si>
  <si>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</si>
  <si>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</si>
  <si>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</si>
  <si>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</si>
  <si>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</si>
  <si>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</si>
  <si>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</si>
  <si>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</si>
  <si>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</si>
  <si>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</si>
  <si>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</si>
  <si>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</si>
  <si>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</si>
  <si>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</si>
  <si>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</si>
  <si>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</si>
  <si>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</si>
  <si>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</si>
  <si>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</si>
  <si>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</si>
  <si>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</si>
  <si>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</si>
  <si>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</si>
  <si>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</si>
  <si>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</si>
  <si>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</si>
  <si>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</si>
  <si>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</si>
  <si>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</si>
  <si>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</si>
  <si>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</si>
  <si>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</si>
  <si>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</si>
  <si>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</si>
  <si>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</si>
  <si>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</si>
  <si>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</si>
  <si>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</si>
  <si>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</si>
  <si>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</si>
  <si>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</si>
  <si>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</si>
  <si>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</si>
  <si>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</si>
  <si>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</si>
  <si>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</si>
  <si>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</si>
  <si>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</si>
  <si>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</si>
  <si>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</si>
  <si>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</si>
  <si>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</si>
  <si>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</si>
  <si>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</si>
  <si>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</si>
  <si>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</si>
  <si>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</si>
  <si>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</si>
  <si>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</si>
  <si>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</si>
  <si>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</si>
  <si>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</si>
  <si>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</si>
  <si>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</si>
  <si>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</si>
  <si>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</si>
  <si>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</si>
  <si>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</si>
  <si>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</si>
  <si>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</si>
  <si>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</si>
  <si>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</si>
  <si>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</si>
  <si>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</si>
  <si>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</si>
  <si>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</si>
  <si>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</si>
  <si>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</si>
  <si>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</si>
  <si>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</si>
  <si>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</si>
  <si>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</si>
  <si>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</si>
  <si>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</si>
  <si>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</si>
  <si>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</si>
  <si>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</si>
  <si>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</si>
  <si>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</si>
  <si>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</si>
  <si>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</si>
  <si>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</si>
  <si>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</si>
  <si>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</si>
  <si>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</si>
  <si>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</si>
  <si>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</si>
  <si>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</si>
  <si>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</si>
  <si>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</si>
  <si>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</si>
  <si>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</si>
  <si>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</si>
  <si>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</si>
  <si>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</si>
  <si>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</si>
  <si>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</si>
  <si>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</si>
  <si>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</si>
  <si>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</si>
  <si>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</si>
  <si>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</si>
  <si>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</si>
  <si>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</si>
  <si>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</si>
  <si>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</si>
  <si>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</si>
  <si>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</si>
  <si>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</si>
  <si>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</si>
  <si>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</si>
  <si>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</si>
  <si>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</si>
  <si>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</si>
  <si>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</si>
  <si>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</si>
  <si>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</si>
  <si>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</si>
  <si>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</si>
  <si>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</si>
  <si>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</si>
  <si>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</si>
  <si>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</si>
  <si>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</si>
  <si>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</si>
  <si>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</si>
  <si>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</si>
  <si>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</si>
  <si>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</si>
  <si>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</si>
  <si>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</si>
  <si>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</si>
  <si>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</si>
  <si>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</si>
  <si>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</si>
  <si>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</si>
  <si>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</si>
  <si>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</si>
  <si>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</si>
  <si>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</si>
  <si>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</si>
  <si>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</si>
  <si>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</si>
  <si>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</si>
  <si>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</si>
  <si>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</si>
  <si>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</si>
  <si>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</si>
  <si>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</si>
  <si>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</si>
  <si>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</si>
  <si>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</si>
  <si>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</si>
  <si>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</si>
  <si>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</si>
  <si>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</si>
  <si>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</si>
  <si>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</si>
  <si>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</si>
  <si>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</si>
  <si>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</si>
  <si>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</si>
  <si>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</si>
  <si>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</si>
  <si>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</si>
  <si>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</si>
  <si>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</si>
  <si>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</si>
  <si>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</si>
  <si>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</si>
  <si>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</si>
  <si>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</si>
  <si>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</si>
  <si>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</si>
  <si>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</si>
  <si>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</si>
  <si>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</si>
  <si>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</si>
  <si>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</si>
  <si>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</si>
  <si>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</si>
  <si>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</si>
  <si>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</si>
  <si>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</si>
  <si>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</si>
  <si>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</si>
  <si>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</si>
  <si>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</si>
  <si>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</si>
  <si>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</si>
  <si>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</si>
  <si>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</si>
  <si>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</si>
  <si>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</si>
  <si>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</si>
  <si>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</si>
  <si>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</si>
  <si>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</si>
  <si>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</si>
  <si>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</si>
  <si>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</si>
  <si>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</si>
  <si>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</si>
  <si>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</si>
  <si>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</si>
  <si>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</si>
  <si>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</si>
  <si>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</si>
  <si>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</si>
  <si>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</si>
  <si>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</si>
  <si>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</si>
  <si>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</si>
  <si>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</si>
  <si>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</si>
  <si>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</si>
  <si>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</si>
  <si>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</si>
  <si>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</si>
  <si>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</si>
  <si>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</si>
  <si>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</si>
  <si>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</si>
  <si>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</si>
  <si>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</si>
  <si>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</si>
  <si>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</si>
  <si>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</si>
  <si>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</si>
  <si>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</si>
  <si>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</si>
  <si>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</si>
  <si>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</si>
  <si>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</si>
  <si>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</si>
  <si>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</si>
  <si>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</si>
  <si>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</si>
  <si>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</si>
  <si>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</si>
  <si>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</si>
  <si>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</si>
  <si>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</si>
  <si>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</si>
  <si>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</si>
  <si>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</si>
  <si>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</si>
  <si>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</si>
  <si>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</si>
  <si>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</si>
  <si>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</si>
  <si>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</si>
  <si>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</si>
  <si>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</si>
  <si>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</si>
  <si>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</si>
  <si>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</si>
  <si>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</si>
  <si>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</si>
  <si>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</si>
  <si>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</si>
  <si>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</si>
  <si>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</si>
  <si>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</si>
  <si>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</si>
  <si>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</si>
  <si>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</si>
  <si>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</si>
  <si>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</si>
  <si>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</si>
  <si>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</si>
  <si>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</si>
  <si>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</si>
  <si>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</si>
  <si>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</si>
  <si>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</si>
  <si>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</si>
  <si>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</si>
  <si>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</si>
  <si>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</si>
  <si>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</si>
  <si>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</si>
  <si>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</si>
  <si>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</si>
  <si>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</si>
  <si>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</si>
  <si>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</si>
  <si>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</si>
  <si>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</si>
  <si>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</si>
  <si>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</si>
  <si>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</si>
  <si>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</si>
  <si>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</si>
  <si>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</si>
  <si>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</si>
  <si>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</si>
  <si>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</si>
  <si>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</si>
  <si>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</si>
  <si>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</si>
  <si>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</si>
  <si>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</si>
  <si>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</si>
  <si>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</si>
  <si>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</si>
  <si>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</si>
  <si>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</si>
  <si>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</si>
  <si>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</si>
  <si>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</si>
  <si>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</si>
  <si>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</si>
  <si>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</si>
  <si>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</si>
  <si>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</si>
  <si>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</si>
  <si>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</si>
  <si>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</si>
  <si>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</si>
  <si>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</si>
  <si>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</si>
  <si>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</si>
  <si>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</si>
  <si>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</si>
  <si>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</si>
  <si>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</si>
  <si>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</si>
  <si>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</si>
  <si>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</si>
  <si>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</si>
  <si>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</si>
  <si>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</si>
  <si>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</si>
  <si>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</si>
  <si>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</si>
  <si>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</si>
  <si>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</si>
  <si>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</si>
  <si>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</si>
  <si>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</si>
  <si>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</si>
  <si>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</si>
  <si>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</si>
  <si>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</si>
  <si>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</si>
  <si>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</si>
  <si>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</si>
  <si>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</si>
  <si>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</si>
  <si>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</si>
  <si>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</si>
  <si>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</si>
  <si>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</si>
  <si>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</si>
  <si>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</si>
  <si>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</si>
  <si>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</si>
  <si>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</si>
  <si>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</si>
  <si>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</si>
  <si>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</si>
  <si>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</si>
  <si>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</si>
  <si>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</si>
  <si>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</si>
  <si>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</si>
  <si>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</si>
  <si>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</si>
  <si>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</si>
  <si>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</si>
  <si>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</si>
  <si>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</si>
  <si>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</si>
  <si>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</si>
  <si>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</si>
  <si>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</si>
  <si>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</si>
  <si>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</si>
  <si>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</si>
  <si>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</si>
  <si>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</si>
  <si>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</si>
  <si>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</si>
  <si>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</si>
  <si>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</si>
  <si>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</si>
  <si>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</si>
  <si>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</si>
  <si>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</si>
  <si>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</si>
  <si>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</si>
  <si>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</si>
  <si>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</si>
  <si>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</si>
  <si>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</si>
  <si>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</si>
  <si>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</si>
  <si>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</si>
  <si>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</si>
  <si>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</si>
  <si>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</si>
  <si>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</si>
  <si>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</si>
  <si>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</si>
  <si>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</si>
  <si>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</si>
  <si>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</si>
  <si>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</si>
  <si>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</si>
  <si>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</si>
  <si>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</si>
  <si>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</si>
  <si>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</si>
  <si>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</si>
  <si>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</si>
  <si>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</si>
  <si>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</si>
  <si>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</si>
  <si>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</si>
  <si>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</si>
  <si>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</si>
  <si>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</si>
  <si>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</si>
  <si>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</si>
  <si>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</si>
  <si>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</si>
  <si>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</si>
  <si>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</si>
  <si>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</si>
  <si>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</si>
  <si>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</si>
  <si>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</si>
  <si>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</si>
  <si>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</si>
  <si>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</si>
  <si>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</si>
  <si>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</si>
  <si>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</si>
  <si>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</si>
  <si>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</si>
  <si>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</si>
  <si>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</si>
  <si>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</si>
  <si>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</si>
  <si>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</si>
  <si>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</si>
  <si>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</si>
  <si>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</si>
  <si>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</si>
  <si>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</si>
  <si>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</si>
  <si>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</si>
  <si>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</si>
  <si>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</si>
  <si>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</si>
  <si>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</si>
  <si>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</si>
  <si>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</si>
  <si>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</si>
  <si>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</si>
  <si>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</si>
  <si>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</si>
  <si>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</si>
  <si>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</si>
  <si>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</si>
  <si>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</si>
  <si>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</si>
  <si>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</si>
  <si>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</si>
  <si>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</si>
  <si>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</si>
  <si>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</si>
  <si>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</si>
  <si>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</si>
  <si>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</si>
  <si>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</si>
  <si>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</si>
  <si>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</si>
  <si>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</si>
  <si>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</si>
  <si>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</si>
  <si>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</si>
  <si>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</si>
  <si>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</si>
  <si>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</si>
  <si>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</si>
  <si>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</si>
  <si>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</si>
  <si>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</si>
  <si>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</si>
  <si>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</si>
  <si>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</si>
  <si>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</si>
  <si>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</si>
  <si>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</si>
  <si>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</si>
  <si>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</si>
  <si>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</si>
  <si>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</si>
  <si>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</si>
  <si>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</si>
  <si>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</si>
  <si>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</si>
  <si>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</si>
  <si>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</si>
  <si>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</si>
  <si>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</si>
  <si>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</si>
  <si>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</si>
  <si>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</si>
  <si>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</si>
  <si>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</si>
  <si>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</si>
  <si>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</si>
  <si>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</si>
  <si>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</si>
  <si>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</si>
  <si>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</si>
  <si>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</si>
  <si>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</si>
  <si>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</si>
  <si>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</si>
  <si>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</si>
  <si>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</si>
  <si>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</si>
  <si>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</si>
  <si>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</si>
  <si>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</si>
  <si>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</si>
  <si>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</si>
  <si>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</si>
  <si>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</si>
  <si>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</si>
  <si>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</si>
  <si>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</si>
  <si>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</si>
  <si>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</si>
  <si>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</si>
  <si>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</si>
  <si>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</si>
  <si>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</si>
  <si>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</si>
  <si>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</si>
  <si>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</si>
  <si>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</si>
  <si>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</si>
  <si>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</si>
  <si>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</si>
  <si>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</si>
  <si>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</si>
  <si>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</si>
  <si>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</si>
  <si>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</si>
  <si>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</si>
  <si>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</si>
  <si>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</si>
  <si>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</si>
  <si>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</si>
  <si>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</si>
  <si>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</si>
  <si>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</si>
  <si>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</si>
  <si>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</si>
  <si>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</si>
  <si>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</si>
  <si>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</si>
  <si>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</si>
  <si>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</si>
  <si>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</si>
  <si>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</si>
  <si>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</si>
  <si>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</si>
  <si>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</si>
  <si>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</si>
  <si>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</si>
  <si>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</si>
  <si>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</si>
  <si>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</si>
  <si>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</si>
  <si>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</si>
  <si>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</si>
  <si>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</si>
  <si>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</si>
  <si>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</si>
  <si>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</si>
  <si>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</si>
  <si>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</si>
  <si>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</si>
  <si>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</si>
  <si>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</si>
  <si>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</si>
  <si>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</si>
  <si>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</si>
  <si>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</si>
  <si>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</si>
  <si>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</si>
  <si>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</si>
  <si>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</si>
  <si>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</si>
  <si>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</si>
  <si>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</si>
  <si>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</si>
  <si>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</si>
  <si>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</si>
  <si>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</si>
  <si>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</si>
  <si>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</si>
  <si>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</si>
  <si>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</si>
  <si>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</si>
  <si>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</si>
  <si>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</si>
  <si>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</si>
  <si>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</si>
  <si>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</si>
  <si>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</si>
  <si>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</si>
  <si>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</si>
  <si>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</si>
  <si>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</si>
  <si>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</si>
  <si>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</si>
  <si>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</si>
  <si>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</si>
  <si>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</si>
  <si>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</si>
  <si>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</si>
  <si>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</si>
  <si>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</si>
  <si>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</si>
  <si>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</si>
  <si>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</si>
  <si>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</si>
  <si>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</si>
  <si>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</si>
  <si>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</si>
  <si>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</si>
  <si>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</si>
  <si>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</si>
  <si>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</si>
  <si>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</si>
  <si>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</si>
  <si>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</si>
  <si>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</si>
  <si>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</si>
  <si>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</si>
  <si>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</si>
  <si>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</si>
  <si>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</si>
  <si>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</si>
  <si>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</si>
  <si>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</si>
  <si>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</si>
  <si>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</si>
  <si>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</si>
  <si>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</si>
  <si>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</si>
  <si>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</si>
  <si>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</si>
  <si>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</si>
  <si>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</si>
  <si>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</si>
  <si>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</si>
  <si>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</si>
  <si>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</si>
  <si>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</si>
  <si>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</si>
  <si>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</si>
  <si>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</si>
  <si>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</si>
  <si>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</si>
  <si>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</si>
  <si>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</si>
  <si>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</si>
  <si>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</si>
  <si>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</si>
  <si>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</si>
  <si>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</si>
  <si>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</si>
  <si>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</si>
  <si>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</si>
  <si>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</si>
  <si>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</si>
  <si>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</si>
  <si>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</si>
  <si>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</si>
  <si>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</si>
  <si>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</si>
  <si>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</si>
  <si>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</si>
  <si>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</si>
  <si>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</si>
  <si>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</si>
  <si>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</si>
  <si>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</si>
  <si>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</si>
  <si>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</si>
  <si>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</si>
  <si>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</si>
  <si>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</si>
  <si>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</si>
  <si>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</si>
  <si>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</si>
  <si>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</si>
  <si>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</si>
  <si>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</si>
  <si>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</si>
  <si>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</si>
  <si>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</si>
  <si>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</si>
  <si>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</si>
  <si>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</si>
  <si>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</si>
  <si>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</si>
  <si>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</si>
  <si>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</si>
  <si>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</si>
  <si>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</si>
  <si>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</si>
  <si>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</si>
  <si>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</si>
  <si>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</si>
  <si>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</si>
  <si>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</si>
  <si>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</si>
  <si>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</si>
  <si>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</si>
  <si>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</si>
  <si>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</si>
  <si>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</si>
  <si>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</si>
  <si>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</si>
  <si>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</si>
  <si>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</si>
  <si>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</si>
  <si>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</si>
  <si>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</si>
  <si>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</si>
  <si>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</si>
  <si>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</si>
  <si>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</si>
  <si>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</si>
  <si>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</si>
  <si>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</si>
  <si>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</si>
  <si>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</si>
  <si>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</si>
  <si>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</si>
  <si>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</si>
  <si>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</si>
  <si>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</si>
  <si>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</si>
  <si>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</si>
  <si>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</si>
  <si>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</si>
  <si>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</si>
  <si>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</si>
  <si>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</si>
  <si>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</si>
  <si>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</si>
  <si>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</si>
  <si>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</si>
  <si>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</si>
  <si>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</si>
  <si>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</si>
  <si>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</si>
  <si>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</si>
  <si>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</si>
  <si>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</si>
  <si>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</si>
  <si>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</si>
  <si>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</si>
  <si>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</si>
  <si>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</si>
  <si>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</si>
  <si>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</si>
  <si>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</si>
  <si>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</si>
  <si>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</si>
  <si>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</si>
  <si>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</si>
  <si>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</si>
  <si>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</si>
  <si>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</si>
  <si>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</si>
  <si>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</si>
  <si>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</si>
  <si>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</si>
  <si>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</si>
  <si>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</si>
  <si>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</si>
  <si>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</si>
  <si>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</si>
  <si>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</si>
  <si>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</si>
  <si>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</si>
  <si>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</si>
  <si>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</si>
  <si>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</si>
  <si>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</si>
  <si>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</si>
  <si>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</si>
  <si>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</si>
  <si>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</si>
  <si>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</si>
  <si>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</si>
  <si>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</si>
  <si>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</si>
  <si>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</si>
  <si>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</si>
  <si>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</si>
  <si>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</si>
  <si>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</si>
  <si>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</si>
  <si>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</si>
  <si>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</si>
  <si>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</si>
  <si>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</si>
  <si>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</si>
  <si>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</si>
  <si>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</si>
  <si>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</si>
  <si>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</si>
  <si>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</si>
  <si>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</si>
  <si>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</si>
  <si>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</si>
  <si>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</si>
  <si>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</si>
  <si>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</si>
  <si>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</si>
  <si>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</si>
  <si>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</si>
  <si>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</si>
  <si>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</si>
  <si>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</si>
  <si>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</si>
  <si>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</si>
  <si>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</si>
  <si>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</si>
  <si>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</si>
  <si>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</si>
  <si>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</si>
  <si>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</si>
  <si>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</si>
  <si>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</si>
  <si>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</si>
  <si>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</si>
  <si>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</si>
  <si>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</si>
  <si>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</si>
  <si>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</si>
  <si>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</si>
  <si>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</si>
  <si>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</si>
  <si>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</si>
  <si>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</si>
  <si>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</si>
  <si>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</si>
  <si>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</si>
  <si>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</si>
  <si>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</si>
  <si>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</si>
  <si>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</si>
  <si>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</si>
  <si>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</si>
  <si>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</si>
  <si>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</si>
  <si>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</si>
  <si>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</si>
  <si>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</si>
  <si>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</si>
  <si>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</si>
  <si>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</si>
  <si>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</si>
  <si>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</si>
  <si>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</si>
  <si>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</si>
  <si>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</si>
  <si>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</si>
  <si>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</si>
  <si>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</si>
  <si>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</si>
  <si>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</si>
  <si>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</si>
  <si>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</si>
  <si>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</si>
  <si>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</si>
  <si>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</si>
  <si>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</si>
  <si>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</si>
  <si>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</si>
  <si>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</si>
  <si>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</si>
  <si>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</si>
  <si>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</si>
  <si>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</si>
  <si>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</si>
  <si>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</si>
  <si>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</si>
  <si>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</si>
  <si>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</si>
  <si>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</si>
  <si>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</si>
  <si>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</si>
  <si>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</si>
  <si>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</si>
  <si>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</si>
  <si>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</si>
  <si>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</si>
  <si>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</si>
  <si>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</si>
  <si>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</si>
  <si>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</si>
  <si>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</si>
  <si>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</si>
  <si>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</si>
  <si>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</si>
  <si>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</si>
  <si>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</si>
  <si>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</si>
  <si>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</si>
  <si>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</si>
  <si>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</si>
  <si>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</si>
  <si>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</si>
  <si>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</si>
  <si>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</si>
  <si>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</si>
  <si>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</si>
  <si>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</si>
  <si>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</si>
  <si>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</si>
  <si>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</si>
  <si>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</si>
  <si>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</si>
  <si>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</si>
  <si>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</si>
  <si>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</si>
  <si>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</si>
  <si>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</si>
  <si>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</si>
  <si>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</si>
  <si>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</si>
  <si>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</si>
  <si>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</si>
  <si>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</si>
  <si>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</si>
  <si>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</si>
  <si>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</si>
  <si>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</si>
  <si>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</si>
  <si>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</si>
  <si>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</si>
  <si>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</si>
  <si>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</si>
  <si>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</si>
  <si>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</si>
  <si>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</si>
  <si>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</si>
  <si>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</si>
  <si>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</si>
  <si>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</si>
  <si>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</si>
  <si>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</si>
  <si>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</si>
  <si>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</si>
  <si>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</si>
  <si>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</si>
  <si>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</si>
  <si>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</si>
  <si>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</si>
  <si>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</si>
  <si>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</si>
  <si>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</si>
  <si>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</si>
  <si>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</si>
  <si>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</si>
  <si>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</si>
  <si>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</si>
  <si>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</si>
  <si>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</si>
  <si>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</si>
  <si>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</si>
  <si>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</si>
  <si>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</si>
  <si>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</si>
  <si>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</si>
  <si>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</si>
  <si>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</si>
  <si>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</si>
  <si>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</si>
  <si>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</si>
  <si>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</si>
  <si>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</si>
  <si>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</si>
  <si>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</si>
  <si>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</si>
  <si>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</si>
  <si>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</si>
  <si>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</si>
  <si>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</si>
  <si>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</si>
  <si>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</si>
  <si>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</si>
  <si>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</si>
  <si>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</si>
  <si>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</si>
  <si>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</si>
  <si>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</si>
  <si>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</si>
  <si>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</si>
  <si>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</si>
  <si>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</si>
  <si>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</si>
  <si>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</si>
  <si>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</si>
  <si>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</si>
  <si>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</si>
  <si>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</si>
  <si>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</si>
  <si>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</si>
  <si>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</si>
  <si>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</si>
  <si>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</si>
  <si>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</si>
  <si>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</si>
  <si>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</si>
  <si>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</si>
  <si>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</si>
  <si>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</si>
  <si>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</si>
  <si>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</si>
  <si>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</si>
  <si>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</si>
  <si>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</si>
  <si>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</si>
  <si>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</si>
  <si>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</si>
  <si>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</si>
  <si>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</si>
  <si>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</si>
  <si>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</si>
  <si>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</si>
  <si>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</si>
  <si>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</si>
  <si>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</si>
  <si>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</si>
  <si>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</si>
  <si>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</si>
  <si>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</si>
  <si>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</si>
  <si>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</si>
  <si>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</si>
  <si>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</si>
  <si>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</si>
  <si>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</si>
  <si>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</si>
  <si>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</si>
  <si>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</si>
  <si>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</si>
  <si>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</si>
  <si>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</si>
  <si>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</si>
  <si>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</si>
  <si>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</si>
  <si>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</si>
  <si>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</si>
  <si>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</si>
  <si>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</si>
  <si>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</si>
  <si>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</si>
  <si>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</si>
  <si>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</si>
  <si>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</si>
  <si>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</si>
  <si>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</si>
  <si>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</si>
  <si>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</si>
  <si>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</si>
  <si>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</si>
  <si>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</si>
  <si>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</si>
  <si>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</si>
  <si>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</si>
  <si>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</si>
  <si>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</si>
  <si>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</si>
  <si>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</si>
  <si>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</si>
  <si>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</si>
  <si>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</si>
  <si>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</si>
  <si>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</si>
  <si>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</si>
  <si>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</si>
  <si>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</si>
  <si>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</si>
  <si>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</si>
  <si>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</si>
  <si>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</si>
  <si>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</si>
  <si>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</si>
  <si>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</si>
  <si>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</si>
  <si>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</si>
  <si>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</si>
  <si>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</si>
  <si>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</si>
  <si>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</si>
  <si>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</si>
  <si>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</si>
  <si>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</si>
  <si>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</si>
  <si>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</si>
  <si>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</si>
  <si>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</si>
  <si>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</si>
  <si>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</si>
  <si>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</si>
  <si>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</si>
  <si>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</si>
  <si>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</si>
  <si>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</si>
  <si>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</si>
  <si>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</si>
  <si>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</si>
  <si>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</si>
  <si>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</si>
  <si>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</si>
  <si>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</si>
  <si>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</si>
  <si>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</si>
  <si>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</si>
  <si>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</si>
  <si>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</si>
  <si>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</si>
  <si>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</si>
  <si>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</si>
  <si>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</si>
  <si>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</si>
  <si>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</si>
  <si>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</si>
  <si>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</si>
  <si>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</si>
  <si>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</si>
  <si>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</si>
  <si>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</si>
  <si>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</si>
  <si>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</si>
  <si>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</si>
  <si>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</si>
  <si>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</si>
  <si>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</si>
  <si>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</si>
  <si>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</si>
  <si>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</si>
  <si>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</si>
  <si>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</si>
  <si>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</si>
  <si>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</si>
  <si>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</si>
  <si>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</si>
  <si>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</si>
  <si>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</si>
  <si>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</si>
  <si>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</si>
  <si>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</si>
  <si>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</si>
  <si>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</si>
  <si>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</si>
  <si>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</si>
  <si>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</si>
  <si>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</si>
  <si>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</si>
  <si>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</si>
  <si>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</si>
  <si>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</si>
  <si>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</si>
  <si>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</si>
  <si>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</si>
  <si>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</si>
  <si>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</si>
  <si>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</si>
  <si>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</si>
  <si>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</si>
  <si>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</si>
  <si>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</si>
  <si>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</si>
  <si>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</si>
  <si>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</si>
  <si>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</si>
  <si>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</si>
  <si>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</si>
  <si>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</si>
  <si>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</si>
  <si>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</si>
  <si>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</si>
  <si>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</si>
  <si>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</si>
  <si>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</si>
  <si>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</si>
  <si>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</si>
  <si>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</si>
  <si>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</si>
  <si>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</si>
  <si>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</si>
  <si>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</si>
  <si>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</si>
  <si>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</si>
  <si>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</si>
  <si>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</si>
  <si>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</si>
  <si>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</si>
  <si>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</si>
  <si>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</si>
  <si>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</si>
  <si>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</si>
  <si>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</si>
  <si>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</si>
  <si>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</si>
  <si>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</si>
  <si>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</si>
  <si>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</si>
  <si>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</si>
  <si>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</si>
  <si>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</si>
  <si>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</si>
  <si>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</si>
  <si>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</si>
  <si>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</si>
  <si>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</si>
  <si>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</si>
  <si>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</si>
  <si>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</si>
  <si>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</si>
  <si>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</si>
  <si>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</si>
  <si>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</si>
  <si>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</si>
  <si>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</si>
  <si>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</si>
  <si>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</si>
  <si>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</si>
  <si>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</si>
  <si>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</si>
  <si>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</si>
  <si>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</si>
  <si>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</si>
  <si>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</si>
  <si>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</si>
  <si>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</si>
  <si>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</si>
  <si>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</si>
  <si>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</si>
  <si>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</si>
  <si>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</si>
  <si>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</si>
  <si>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</si>
  <si>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</si>
  <si>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</si>
  <si>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</si>
  <si>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</si>
  <si>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</si>
  <si>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</si>
  <si>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</si>
  <si>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</si>
  <si>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</si>
  <si>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</si>
  <si>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</si>
  <si>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</si>
  <si>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</si>
  <si>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</si>
  <si>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</si>
  <si>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</si>
  <si>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</si>
  <si>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</si>
  <si>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</si>
  <si>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</si>
  <si>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</si>
  <si>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</si>
  <si>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</si>
  <si>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</si>
  <si>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</si>
  <si>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</si>
  <si>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</si>
  <si>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</si>
  <si>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</si>
  <si>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</si>
  <si>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</si>
  <si>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</si>
  <si>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</si>
  <si>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</si>
  <si>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</si>
  <si>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</si>
  <si>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</si>
  <si>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</si>
  <si>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</si>
  <si>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</si>
  <si>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</si>
  <si>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</si>
  <si>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</si>
  <si>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</si>
  <si>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</si>
  <si>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</si>
  <si>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</si>
  <si>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</si>
  <si>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</si>
  <si>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</si>
  <si>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</si>
  <si>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</si>
  <si>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</si>
  <si>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</si>
  <si>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</si>
  <si>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</si>
  <si>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</si>
  <si>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</si>
  <si>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</si>
  <si>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</si>
  <si>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</si>
  <si>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</si>
  <si>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</si>
  <si>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</si>
  <si>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</si>
  <si>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</si>
  <si>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</si>
  <si>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</si>
  <si>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</si>
  <si>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</si>
  <si>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</si>
  <si>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</si>
  <si>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</si>
  <si>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</si>
  <si>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</si>
  <si>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</si>
  <si>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</si>
  <si>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</si>
  <si>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</si>
  <si>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</si>
  <si>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</si>
  <si>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</si>
  <si>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</si>
  <si>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</si>
  <si>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</si>
  <si>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</si>
  <si>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</si>
  <si>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</si>
  <si>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</si>
  <si>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</si>
  <si>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</si>
  <si>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</si>
  <si>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</si>
  <si>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</si>
  <si>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</si>
  <si>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</si>
  <si>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</si>
  <si>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</si>
  <si>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</si>
  <si>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</si>
  <si>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</si>
  <si>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</si>
  <si>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</si>
  <si>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</si>
  <si>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</si>
  <si>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</si>
  <si>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</si>
  <si>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</si>
  <si>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</si>
  <si>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</si>
  <si>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</si>
  <si>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</si>
  <si>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</si>
  <si>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</si>
  <si>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</si>
  <si>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</si>
  <si>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</si>
  <si>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</si>
  <si>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</si>
  <si>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</si>
  <si>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</si>
  <si>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</si>
  <si>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</si>
  <si>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</si>
  <si>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</si>
  <si>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</si>
  <si>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</si>
  <si>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</si>
  <si>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</si>
  <si>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</si>
  <si>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</si>
  <si>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</si>
  <si>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</si>
  <si>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</si>
  <si>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</si>
  <si>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</si>
  <si>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</si>
  <si>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</si>
  <si>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</si>
  <si>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</si>
  <si>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</si>
  <si>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</si>
  <si>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</si>
  <si>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</si>
  <si>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</si>
  <si>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</si>
  <si>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</si>
  <si>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</si>
  <si>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</si>
  <si>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</si>
  <si>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</si>
  <si>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</si>
  <si>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</si>
  <si>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</si>
  <si>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</si>
  <si>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</si>
  <si>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</si>
  <si>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</si>
  <si>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</si>
  <si>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</si>
  <si>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</si>
  <si>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</si>
  <si>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</si>
  <si>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</si>
  <si>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</si>
  <si>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</si>
  <si>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</si>
  <si>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</si>
  <si>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</si>
  <si>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</si>
  <si>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</si>
  <si>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</si>
  <si>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</si>
  <si>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</si>
  <si>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</si>
  <si>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</si>
  <si>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</si>
  <si>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</si>
  <si>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</si>
  <si>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</si>
  <si>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</si>
  <si>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</si>
  <si>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</si>
  <si>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</si>
  <si>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</si>
  <si>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</si>
  <si>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</si>
  <si>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</si>
  <si>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</si>
  <si>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</si>
  <si>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</si>
  <si>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</si>
  <si>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</si>
  <si>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</si>
  <si>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</si>
  <si>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</si>
  <si>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</si>
  <si>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</si>
  <si>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</si>
  <si>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</si>
  <si>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</si>
  <si>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</si>
  <si>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</si>
  <si>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</si>
  <si>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</si>
  <si>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</si>
  <si>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</si>
  <si>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</si>
  <si>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</si>
  <si>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</si>
  <si>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</si>
  <si>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</si>
  <si>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</si>
  <si>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</si>
  <si>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</si>
  <si>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</si>
  <si>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</si>
  <si>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</si>
  <si>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</si>
  <si>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</si>
  <si>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</si>
  <si>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</si>
  <si>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</si>
  <si>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</si>
  <si>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</si>
  <si>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</si>
  <si>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</si>
  <si>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</si>
  <si>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</si>
  <si>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</si>
  <si>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</si>
  <si>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</si>
  <si>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</si>
  <si>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</si>
  <si>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</si>
  <si>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</si>
  <si>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</si>
  <si>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</si>
  <si>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</si>
  <si>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</si>
  <si>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</si>
  <si>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</si>
  <si>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</si>
  <si>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</si>
  <si>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</si>
  <si>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</si>
  <si>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</si>
  <si>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</si>
  <si>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</si>
  <si>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</si>
  <si>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</si>
  <si>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</si>
  <si>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</si>
  <si>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</si>
  <si>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</si>
  <si>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</si>
  <si>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</si>
  <si>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</si>
  <si>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</si>
  <si>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</si>
  <si>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</si>
  <si>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</si>
  <si>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</si>
  <si>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</si>
  <si>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</si>
  <si>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</si>
  <si>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</si>
  <si>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</si>
  <si>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</si>
  <si>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</si>
  <si>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</si>
  <si>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</si>
  <si>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</si>
  <si>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</si>
  <si>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</si>
  <si>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</si>
  <si>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</si>
  <si>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</si>
  <si>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</si>
  <si>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</si>
  <si>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</si>
  <si>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</si>
  <si>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</si>
  <si>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</si>
  <si>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</si>
  <si>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</si>
  <si>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</si>
  <si>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</si>
  <si>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</si>
  <si>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</si>
  <si>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</si>
  <si>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</si>
  <si>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</si>
  <si>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</si>
  <si>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</si>
  <si>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</si>
  <si>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</si>
  <si>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</si>
  <si>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</si>
  <si>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</si>
  <si>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</si>
  <si>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</si>
  <si>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</si>
  <si>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</si>
  <si>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</si>
  <si>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</si>
  <si>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</si>
  <si>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</si>
  <si>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</si>
  <si>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</si>
  <si>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</si>
  <si>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</si>
  <si>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</si>
  <si>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</si>
  <si>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</si>
  <si>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</si>
  <si>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</si>
  <si>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</si>
  <si>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</si>
  <si>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</si>
  <si>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</si>
  <si>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</si>
  <si>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</si>
  <si>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</si>
  <si>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</si>
  <si>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</si>
  <si>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</si>
  <si>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</si>
  <si>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</si>
  <si>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</si>
  <si>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</si>
  <si>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</si>
  <si>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</si>
  <si>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</si>
  <si>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</si>
  <si>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</si>
  <si>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</si>
  <si>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</si>
  <si>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</si>
  <si>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</si>
  <si>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</si>
  <si>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</si>
  <si>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</si>
  <si>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</si>
  <si>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</si>
  <si>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</si>
  <si>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</si>
  <si>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</si>
  <si>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</si>
  <si>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</si>
  <si>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</si>
  <si>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</si>
  <si>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</si>
  <si>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</si>
  <si>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</si>
  <si>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</si>
  <si>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</si>
  <si>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</si>
  <si>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</si>
  <si>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</si>
  <si>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</si>
  <si>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</si>
  <si>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</si>
  <si>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</si>
  <si>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</si>
  <si>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</si>
  <si>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</si>
  <si>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</si>
  <si>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</si>
  <si>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</si>
  <si>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</si>
  <si>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</si>
  <si>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</si>
  <si>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</si>
  <si>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</si>
  <si>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</si>
  <si>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</si>
  <si>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</si>
  <si>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</si>
  <si>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</si>
  <si>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</si>
  <si>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</si>
  <si>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</si>
  <si>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</si>
  <si>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</si>
  <si>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</si>
  <si>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</si>
  <si>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</si>
  <si>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</si>
  <si>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</si>
  <si>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</si>
  <si>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</si>
  <si>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</si>
  <si>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</si>
  <si>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</si>
  <si>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</si>
  <si>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</si>
  <si>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</si>
  <si>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</si>
  <si>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</si>
  <si>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</si>
  <si>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</si>
  <si>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</si>
  <si>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</si>
  <si>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</si>
  <si>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</si>
  <si>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</si>
  <si>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</si>
  <si>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</si>
  <si>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</si>
  <si>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</si>
  <si>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</si>
  <si>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</si>
  <si>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</si>
  <si>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</si>
  <si>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</si>
  <si>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</si>
  <si>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</si>
  <si>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</si>
  <si>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</si>
  <si>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</si>
  <si>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</si>
  <si>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</si>
  <si>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</si>
  <si>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</si>
  <si>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</si>
  <si>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</si>
  <si>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</si>
  <si>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</si>
  <si>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</si>
  <si>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</si>
  <si>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</si>
  <si>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</si>
  <si>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</si>
  <si>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</si>
  <si>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</si>
  <si>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</si>
  <si>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</si>
  <si>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</si>
  <si>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</si>
  <si>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</si>
  <si>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</si>
  <si>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</si>
  <si>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</si>
  <si>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</si>
  <si>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</si>
  <si>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</si>
  <si>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</si>
  <si>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</si>
  <si>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</si>
  <si>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</si>
  <si>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</si>
  <si>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</si>
  <si>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</si>
  <si>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</si>
  <si>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</si>
  <si>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</si>
  <si>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</si>
  <si>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</si>
  <si>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</si>
  <si>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</si>
  <si>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</si>
  <si>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</si>
  <si>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</si>
  <si>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</si>
  <si>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</si>
  <si>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</si>
  <si>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</si>
  <si>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</si>
  <si>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</si>
  <si>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</si>
  <si>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</si>
  <si>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</si>
  <si>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</si>
  <si>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</si>
  <si>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</si>
  <si>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</si>
  <si>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</si>
  <si>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</si>
  <si>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</si>
  <si>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</si>
  <si>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</si>
  <si>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</si>
  <si>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</si>
  <si>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</si>
  <si>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</si>
  <si>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</si>
  <si>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</si>
  <si>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</si>
  <si>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</si>
  <si>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</si>
  <si>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</si>
  <si>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</si>
  <si>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</si>
  <si>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</si>
  <si>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</si>
  <si>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</si>
  <si>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</si>
  <si>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</si>
  <si>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</si>
  <si>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</si>
  <si>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</si>
  <si>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</si>
  <si>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</si>
  <si>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</si>
  <si>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</si>
  <si>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</si>
  <si>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</si>
  <si>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</si>
  <si>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</si>
  <si>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</si>
  <si>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</si>
  <si>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</si>
  <si>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</si>
  <si>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</si>
  <si>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</si>
  <si>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</si>
  <si>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</si>
  <si>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</si>
  <si>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</si>
  <si>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</si>
  <si>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</si>
  <si>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</si>
  <si>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</si>
  <si>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</si>
  <si>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</si>
  <si>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</si>
  <si>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</si>
  <si>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</si>
  <si>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</si>
  <si>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</si>
  <si>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</si>
  <si>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</si>
  <si>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</si>
  <si>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</si>
  <si>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</si>
  <si>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</si>
  <si>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</si>
  <si>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</si>
  <si>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</si>
  <si>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</si>
  <si>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</si>
  <si>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</si>
  <si>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</si>
  <si>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</si>
  <si>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</si>
  <si>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</si>
  <si>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</si>
  <si>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</si>
  <si>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</si>
  <si>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</si>
  <si>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</si>
  <si>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</si>
  <si>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</si>
  <si>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</si>
  <si>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</si>
  <si>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</si>
  <si>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</si>
  <si>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</si>
  <si>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</si>
  <si>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</si>
  <si>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</si>
  <si>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</si>
  <si>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</si>
  <si>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</si>
  <si>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</si>
  <si>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</si>
  <si>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</si>
  <si>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</si>
  <si>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</si>
  <si>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</si>
  <si>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</si>
  <si>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</si>
  <si>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</si>
  <si>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</si>
  <si>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</si>
  <si>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</si>
  <si>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</si>
  <si>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</si>
  <si>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</si>
  <si>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</si>
  <si>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</si>
  <si>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</si>
  <si>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</si>
  <si>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</si>
  <si>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</si>
  <si>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</si>
  <si>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</si>
  <si>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</si>
  <si>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</si>
  <si>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</si>
  <si>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</si>
  <si>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</si>
  <si>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</si>
  <si>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</si>
  <si>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</si>
  <si>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</si>
  <si>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</si>
  <si>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</si>
  <si>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</si>
  <si>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</si>
  <si>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</si>
  <si>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</si>
  <si>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</si>
  <si>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</si>
  <si>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</si>
  <si>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</si>
  <si>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</si>
  <si>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</si>
  <si>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</si>
  <si>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</si>
  <si>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</si>
  <si>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</si>
  <si>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</si>
  <si>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</si>
  <si>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</si>
  <si>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</si>
  <si>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</si>
  <si>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</si>
  <si>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</si>
  <si>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</si>
  <si>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</si>
  <si>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</si>
  <si>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</si>
  <si>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</si>
  <si>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</si>
  <si>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</si>
  <si>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</si>
  <si>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</si>
  <si>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</si>
  <si>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</si>
  <si>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</si>
  <si>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</si>
  <si>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</si>
  <si>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</si>
  <si>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</si>
  <si>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</si>
  <si>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</si>
  <si>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</si>
  <si>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</si>
  <si>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</si>
  <si>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</si>
  <si>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</si>
  <si>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</si>
  <si>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</si>
  <si>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</si>
  <si>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</si>
  <si>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</si>
  <si>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</si>
  <si>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</si>
  <si>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</si>
  <si>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</si>
  <si>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</si>
  <si>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</si>
  <si>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</si>
  <si>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</si>
  <si>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</si>
  <si>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</si>
  <si>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</si>
  <si>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</si>
  <si>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</si>
  <si>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</si>
  <si>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</si>
  <si>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</si>
  <si>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</si>
  <si>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</si>
  <si>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</si>
  <si>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</si>
  <si>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</si>
  <si>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</si>
  <si>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</si>
  <si>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</si>
  <si>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</si>
  <si>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</si>
  <si>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</si>
  <si>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</si>
  <si>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</si>
  <si>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</si>
  <si>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</si>
  <si>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</si>
  <si>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</si>
  <si>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</si>
  <si>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</si>
  <si>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</si>
  <si>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</si>
  <si>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</si>
  <si>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</si>
  <si>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</si>
  <si>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</si>
  <si>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</si>
  <si>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</si>
  <si>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</si>
  <si>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</si>
  <si>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</si>
  <si>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</si>
  <si>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</si>
  <si>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</si>
  <si>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</si>
  <si>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</si>
  <si>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</si>
  <si>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</si>
  <si>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</si>
  <si>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</si>
  <si>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</si>
  <si>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</si>
  <si>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</si>
  <si>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</si>
  <si>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</si>
  <si>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</si>
  <si>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</si>
  <si>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</si>
  <si>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</si>
  <si>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</si>
  <si>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</si>
  <si>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</si>
  <si>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</si>
  <si>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</si>
  <si>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</si>
  <si>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</si>
  <si>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</si>
  <si>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</si>
  <si>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</si>
  <si>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</si>
  <si>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</si>
  <si>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</si>
  <si>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</si>
  <si>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</si>
  <si>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</si>
  <si>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</si>
  <si>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</si>
  <si>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</si>
  <si>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</si>
  <si>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</si>
  <si>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</si>
  <si>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</si>
  <si>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</si>
  <si>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</si>
  <si>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</si>
  <si>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</si>
  <si>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</si>
  <si>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</si>
  <si>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</si>
  <si>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</si>
  <si>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</si>
  <si>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</si>
  <si>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</si>
  <si>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</si>
  <si>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</si>
  <si>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</si>
  <si>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</si>
  <si>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</si>
  <si>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</si>
  <si>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</si>
  <si>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</si>
  <si>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</si>
  <si>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</si>
  <si>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</si>
  <si>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</si>
  <si>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</si>
  <si>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</si>
  <si>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</si>
  <si>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</si>
  <si>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</si>
  <si>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</si>
  <si>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</si>
  <si>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</si>
  <si>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</si>
  <si>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</si>
  <si>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</si>
  <si>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</si>
  <si>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</si>
  <si>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</si>
  <si>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</si>
  <si>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</si>
  <si>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</si>
  <si>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</si>
  <si>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</si>
  <si>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</si>
  <si>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</si>
  <si>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</si>
  <si>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</si>
  <si>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</si>
  <si>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</si>
  <si>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</si>
  <si>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</si>
  <si>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</si>
  <si>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</si>
  <si>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</si>
  <si>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</si>
  <si>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</si>
  <si>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</si>
  <si>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</si>
  <si>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</si>
  <si>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</si>
  <si>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</si>
  <si>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</si>
  <si>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</si>
  <si>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</si>
  <si>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</si>
  <si>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</si>
  <si>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</si>
  <si>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</si>
  <si>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</si>
  <si>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</si>
  <si>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</si>
  <si>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</si>
  <si>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</si>
  <si>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</si>
  <si>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</si>
  <si>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</si>
  <si>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</si>
  <si>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</si>
  <si>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</si>
  <si>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</si>
  <si>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</si>
  <si>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</si>
  <si>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</si>
  <si>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</si>
  <si>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</si>
  <si>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</si>
  <si>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</si>
  <si>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</si>
  <si>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</si>
  <si>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</si>
  <si>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</si>
  <si>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</si>
  <si>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</si>
  <si>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</si>
  <si>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</si>
  <si>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</si>
  <si>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</si>
  <si>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</si>
  <si>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</si>
  <si>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</si>
  <si>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</si>
  <si>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</si>
  <si>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</si>
  <si>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</si>
  <si>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</si>
  <si>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</si>
  <si>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</si>
  <si>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</si>
  <si>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</si>
  <si>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</si>
  <si>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</si>
  <si>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</si>
  <si>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</si>
  <si>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</si>
  <si>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</si>
  <si>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</si>
  <si>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</si>
  <si>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</si>
  <si>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</si>
  <si>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</si>
  <si>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</si>
  <si>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</si>
  <si>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</si>
  <si>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</si>
  <si>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</si>
  <si>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</si>
  <si>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</si>
  <si>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</si>
  <si>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</si>
  <si>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</si>
  <si>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</si>
  <si>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</si>
  <si>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</si>
  <si>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</si>
  <si>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</si>
  <si>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</si>
  <si>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</si>
  <si>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</si>
  <si>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</si>
  <si>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</si>
  <si>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</si>
  <si>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</si>
  <si>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</si>
  <si>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</si>
  <si>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</si>
  <si>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</si>
  <si>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</si>
  <si>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</si>
  <si>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</si>
  <si>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</si>
  <si>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</si>
  <si>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</si>
  <si>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</si>
  <si>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</si>
  <si>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</si>
  <si>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</si>
  <si>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</si>
  <si>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</si>
  <si>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</si>
  <si>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</si>
  <si>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</si>
  <si>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</si>
  <si>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</si>
  <si>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</si>
  <si>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</si>
  <si>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</si>
  <si>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</si>
  <si>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</si>
  <si>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</si>
  <si>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</si>
  <si>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</si>
  <si>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</si>
  <si>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</si>
  <si>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</si>
  <si>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</si>
  <si>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</si>
  <si>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</si>
  <si>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</si>
  <si>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</si>
  <si>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</si>
  <si>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</si>
  <si>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</si>
  <si>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</si>
  <si>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</si>
  <si>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</si>
  <si>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</si>
  <si>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</si>
  <si>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</si>
  <si>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</si>
  <si>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</si>
  <si>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</si>
  <si>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</si>
  <si>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</si>
  <si>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</si>
  <si>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</si>
  <si>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</si>
  <si>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</si>
  <si>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</si>
  <si>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</si>
  <si>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</si>
  <si>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</si>
  <si>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</si>
  <si>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</si>
  <si>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</si>
  <si>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</si>
  <si>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</si>
  <si>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</si>
  <si>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</si>
  <si>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</si>
  <si>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</si>
  <si>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</si>
  <si>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</si>
  <si>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</si>
  <si>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</si>
  <si>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</si>
  <si>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</si>
  <si>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</si>
  <si>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</si>
  <si>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</si>
  <si>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</si>
  <si>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</si>
  <si>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</si>
  <si>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</si>
  <si>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</si>
  <si>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</si>
  <si>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</si>
  <si>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</si>
  <si>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</si>
  <si>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</si>
  <si>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</si>
  <si>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</si>
  <si>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</si>
  <si>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</si>
  <si>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</si>
  <si>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</si>
  <si>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</si>
  <si>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</si>
  <si>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</si>
  <si>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</si>
  <si>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</si>
  <si>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</si>
  <si>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</si>
  <si>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</si>
  <si>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</si>
  <si>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</si>
  <si>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</si>
  <si>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</si>
  <si>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</si>
  <si>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</si>
  <si>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</si>
  <si>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</si>
  <si>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</si>
  <si>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</si>
  <si>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</si>
  <si>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</si>
  <si>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</si>
  <si>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</si>
  <si>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</si>
  <si>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</si>
  <si>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</si>
  <si>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</si>
  <si>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</si>
  <si>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</si>
  <si>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</si>
  <si>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</si>
  <si>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</si>
  <si>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</si>
  <si>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</si>
  <si>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</si>
  <si>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</si>
  <si>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</si>
  <si>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</si>
  <si>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</si>
  <si>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</si>
  <si>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</si>
  <si>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</si>
  <si>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</si>
  <si>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</si>
  <si>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</si>
  <si>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</si>
  <si>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</si>
  <si>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</si>
  <si>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</si>
  <si>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</si>
  <si>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</si>
  <si>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</si>
  <si>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</si>
  <si>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</si>
  <si>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</si>
  <si>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</si>
  <si>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</si>
  <si>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</si>
  <si>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</si>
  <si>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</si>
  <si>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</si>
  <si>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</si>
  <si>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</si>
  <si>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</si>
  <si>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</si>
  <si>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</si>
  <si>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</si>
  <si>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</si>
  <si>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</si>
  <si>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</si>
  <si>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</si>
  <si>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</si>
  <si>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</si>
  <si>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</si>
  <si>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</si>
  <si>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</si>
  <si>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</si>
  <si>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</si>
  <si>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</si>
  <si>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</si>
  <si>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</si>
  <si>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</si>
  <si>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</si>
  <si>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</si>
  <si>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</si>
  <si>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</si>
  <si>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</si>
  <si>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</si>
  <si>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</si>
  <si>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</si>
  <si>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</si>
  <si>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</si>
  <si>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</si>
  <si>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</si>
  <si>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</si>
  <si>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</si>
  <si>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</si>
  <si>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</si>
  <si>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</si>
  <si>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</si>
  <si>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</si>
  <si>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</si>
  <si>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</si>
  <si>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</si>
  <si>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</si>
  <si>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</si>
  <si>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</si>
  <si>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</si>
  <si>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</si>
  <si>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</si>
  <si>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</si>
  <si>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</si>
  <si>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</si>
  <si>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</si>
  <si>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</si>
  <si>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</si>
  <si>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</si>
  <si>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</si>
  <si>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</si>
  <si>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</si>
  <si>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</si>
  <si>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</si>
  <si>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</si>
  <si>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</si>
  <si>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</si>
  <si>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</si>
  <si>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</si>
  <si>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</si>
  <si>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</si>
  <si>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</si>
  <si>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</si>
  <si>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</si>
  <si>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</si>
  <si>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</si>
  <si>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</si>
  <si>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</si>
  <si>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</si>
  <si>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</si>
  <si>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</si>
  <si>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</si>
  <si>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</si>
  <si>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</si>
  <si>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</si>
  <si>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</si>
  <si>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</si>
  <si>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</si>
  <si>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</si>
  <si>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</si>
  <si>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</si>
  <si>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</si>
  <si>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</si>
  <si>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</si>
  <si>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</si>
  <si>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</si>
  <si>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</si>
  <si>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</si>
  <si>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</si>
  <si>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</si>
  <si>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</si>
  <si>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</si>
  <si>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</si>
  <si>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</si>
  <si>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</si>
  <si>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</si>
  <si>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</si>
  <si>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</si>
  <si>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</si>
  <si>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</si>
  <si>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</si>
  <si>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</si>
  <si>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</si>
  <si>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</si>
  <si>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</si>
  <si>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</si>
  <si>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</si>
  <si>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</si>
  <si>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</si>
  <si>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</si>
  <si>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</si>
  <si>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</si>
  <si>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</si>
  <si>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</si>
  <si>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</si>
  <si>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</si>
  <si>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</si>
  <si>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</si>
  <si>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</si>
  <si>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</si>
  <si>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</si>
  <si>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</si>
  <si>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</si>
  <si>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</si>
  <si>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</si>
  <si>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</si>
  <si>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</si>
  <si>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</si>
  <si>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</si>
  <si>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</si>
  <si>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</si>
  <si>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</si>
  <si>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</si>
  <si>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</si>
  <si>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</si>
  <si>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</si>
  <si>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</si>
  <si>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</si>
  <si>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</si>
  <si>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</si>
  <si>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</si>
  <si>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</si>
  <si>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</si>
  <si>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</si>
  <si>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</si>
  <si>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</si>
  <si>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</si>
  <si>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</si>
  <si>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</si>
  <si>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</si>
  <si>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</si>
  <si>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</si>
  <si>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</si>
  <si>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</si>
  <si>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</si>
  <si>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</si>
  <si>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</si>
  <si>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</si>
  <si>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</si>
  <si>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</si>
  <si>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</si>
  <si>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</si>
  <si>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</si>
  <si>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</si>
  <si>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</si>
  <si>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</si>
  <si>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</si>
  <si>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</si>
  <si>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</si>
  <si>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</si>
  <si>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</si>
  <si>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</si>
  <si>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</si>
  <si>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</si>
  <si>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</si>
  <si>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</si>
  <si>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</si>
  <si>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</si>
  <si>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</si>
  <si>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</si>
  <si>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</si>
  <si>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</si>
  <si>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</si>
  <si>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</si>
  <si>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</si>
  <si>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</si>
  <si>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</si>
  <si>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</si>
  <si>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</si>
  <si>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</si>
  <si>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</si>
  <si>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</si>
  <si>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</si>
  <si>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</si>
  <si>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</si>
  <si>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</si>
  <si>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</si>
  <si>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</si>
  <si>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</si>
  <si>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</si>
  <si>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</si>
  <si>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</si>
  <si>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</si>
  <si>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</si>
  <si>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</si>
  <si>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</si>
  <si>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</si>
  <si>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</si>
  <si>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</si>
  <si>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</si>
  <si>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</si>
  <si>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</si>
  <si>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</si>
  <si>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</si>
  <si>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</si>
  <si>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</si>
  <si>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</si>
  <si>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</si>
  <si>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</si>
  <si>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</si>
  <si>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</si>
  <si>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</si>
  <si>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</si>
  <si>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</si>
  <si>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</si>
  <si>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</si>
  <si>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</si>
  <si>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</si>
  <si>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</si>
  <si>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</si>
  <si>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</si>
  <si>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</si>
  <si>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</si>
  <si>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</si>
  <si>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</si>
  <si>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</si>
  <si>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</si>
  <si>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</si>
  <si>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</si>
  <si>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</si>
  <si>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</si>
  <si>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</si>
  <si>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</si>
  <si>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</si>
  <si>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</si>
  <si>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</si>
  <si>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</si>
  <si>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</si>
  <si>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</si>
  <si>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</si>
  <si>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</si>
  <si>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</si>
  <si>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</si>
  <si>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</si>
  <si>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</si>
  <si>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</si>
  <si>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</si>
  <si>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</si>
  <si>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</si>
  <si>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</si>
  <si>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</si>
  <si>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</si>
  <si>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</si>
  <si>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</si>
  <si>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</si>
  <si>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</si>
  <si>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</si>
  <si>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</si>
  <si>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</si>
  <si>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</si>
  <si>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</si>
  <si>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</si>
  <si>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</si>
  <si>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</si>
  <si>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</si>
  <si>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</si>
  <si>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</si>
  <si>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</si>
  <si>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</si>
  <si>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</si>
  <si>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</si>
  <si>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</si>
  <si>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</si>
  <si>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</si>
  <si>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</si>
  <si>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</si>
  <si>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</si>
  <si>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</si>
  <si>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</si>
  <si>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</si>
  <si>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</si>
  <si>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</si>
  <si>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</si>
  <si>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</si>
  <si>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</si>
  <si>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</si>
  <si>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</si>
  <si>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</si>
  <si>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</si>
  <si>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</si>
  <si>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</si>
  <si>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</si>
  <si>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</si>
  <si>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</si>
  <si>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</si>
  <si>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</si>
  <si>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</si>
  <si>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</si>
  <si>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</si>
  <si>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</si>
  <si>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</si>
  <si>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</si>
  <si>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</si>
  <si>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</si>
  <si>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</si>
  <si>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</si>
  <si>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</si>
  <si>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</si>
  <si>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</si>
  <si>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</si>
  <si>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</si>
  <si>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</si>
  <si>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</si>
  <si>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</si>
  <si>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</si>
  <si>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</si>
  <si>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</si>
  <si>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</si>
  <si>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</si>
  <si>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</si>
  <si>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</si>
  <si>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</si>
  <si>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</si>
  <si>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</si>
  <si>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</si>
  <si>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</si>
  <si>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</si>
  <si>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</si>
  <si>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</si>
  <si>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</si>
  <si>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</si>
  <si>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</si>
  <si>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</si>
  <si>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</si>
  <si>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</si>
  <si>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</si>
  <si>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</si>
  <si>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</si>
  <si>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</si>
  <si>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</si>
  <si>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</si>
  <si>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</si>
  <si>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</si>
  <si>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</si>
  <si>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</si>
  <si>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</si>
  <si>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</si>
  <si>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</si>
  <si>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</si>
  <si>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</si>
  <si>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</si>
  <si>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</si>
  <si>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</si>
  <si>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</si>
  <si>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</si>
  <si>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</si>
  <si>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</si>
  <si>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</si>
  <si>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</si>
  <si>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</si>
  <si>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</si>
  <si>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</si>
  <si>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</si>
  <si>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</si>
  <si>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</si>
  <si>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</si>
  <si>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</si>
  <si>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</si>
  <si>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</si>
  <si>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</si>
  <si>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</si>
  <si>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</si>
  <si>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</si>
  <si>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</si>
  <si>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</si>
  <si>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</si>
  <si>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</si>
  <si>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</si>
  <si>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</si>
  <si>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</si>
  <si>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</si>
  <si>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</si>
  <si>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</si>
  <si>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</si>
  <si>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</si>
  <si>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</si>
  <si>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</si>
  <si>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</si>
  <si>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</si>
  <si>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</si>
  <si>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</si>
  <si>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</si>
  <si>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</si>
  <si>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</si>
  <si>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</si>
  <si>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</si>
  <si>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</si>
  <si>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</si>
  <si>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</si>
  <si>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</si>
  <si>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</si>
  <si>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</si>
  <si>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</si>
  <si>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</si>
  <si>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</si>
  <si>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</si>
  <si>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</si>
  <si>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</si>
  <si>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</si>
  <si>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</si>
  <si>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</si>
  <si>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</si>
  <si>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</si>
  <si>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</si>
  <si>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</si>
  <si>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</si>
  <si>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</si>
  <si>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</si>
  <si>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</si>
  <si>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</si>
  <si>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</si>
  <si>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</si>
  <si>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</si>
  <si>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</si>
  <si>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</si>
  <si>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</si>
  <si>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</si>
  <si>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</si>
  <si>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</si>
  <si>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</si>
  <si>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</si>
  <si>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</si>
  <si>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</si>
  <si>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</si>
  <si>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</si>
  <si>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</si>
  <si>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</si>
  <si>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</si>
  <si>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</si>
  <si>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</si>
  <si>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</si>
  <si>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</si>
  <si>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</si>
  <si>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</si>
  <si>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</si>
  <si>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</si>
  <si>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</si>
  <si>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</si>
  <si>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</si>
  <si>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</si>
  <si>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</si>
  <si>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</si>
  <si>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</si>
  <si>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</si>
  <si>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</si>
  <si>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</si>
  <si>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</si>
  <si>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</si>
  <si>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</si>
  <si>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</si>
  <si>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</si>
  <si>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</si>
  <si>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</si>
  <si>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</si>
  <si>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</si>
  <si>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</si>
  <si>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</si>
  <si>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</si>
  <si>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</si>
  <si>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</si>
  <si>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</si>
  <si>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</si>
  <si>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</si>
  <si>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</si>
  <si>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</si>
  <si>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</si>
  <si>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</si>
  <si>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</si>
  <si>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</si>
  <si>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</si>
  <si>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</si>
  <si>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</si>
  <si>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</si>
  <si>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</si>
  <si>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</si>
  <si>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</si>
  <si>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</si>
  <si>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</si>
  <si>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</si>
  <si>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</si>
  <si>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</si>
  <si>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</si>
  <si>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</si>
  <si>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</si>
  <si>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</si>
  <si>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</si>
  <si>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</si>
  <si>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</si>
  <si>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</si>
  <si>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</si>
  <si>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</si>
  <si>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</si>
  <si>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</si>
  <si>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</si>
  <si>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</si>
  <si>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</si>
  <si>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</si>
  <si>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</si>
  <si>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</si>
  <si>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</si>
  <si>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</si>
  <si>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</si>
  <si>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</si>
  <si>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</si>
  <si>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</si>
  <si>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</si>
  <si>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</si>
  <si>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</si>
  <si>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</si>
  <si>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</si>
  <si>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</si>
  <si>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</si>
  <si>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</si>
  <si>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</si>
  <si>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</si>
  <si>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</si>
  <si>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</si>
  <si>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</si>
  <si>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</si>
  <si>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</si>
  <si>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</si>
  <si>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</si>
  <si>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</si>
  <si>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</si>
  <si>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</si>
  <si>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</si>
  <si>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</si>
  <si>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</si>
  <si>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</si>
  <si>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</si>
  <si>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</si>
  <si>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</si>
  <si>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</si>
  <si>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</si>
  <si>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</si>
  <si>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</si>
  <si>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</si>
  <si>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</si>
  <si>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</si>
  <si>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</si>
  <si>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</si>
  <si>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</si>
  <si>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</si>
  <si>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</si>
  <si>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</si>
  <si>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</si>
  <si>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</si>
  <si>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</si>
  <si>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</si>
  <si>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</si>
  <si>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</si>
  <si>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</si>
  <si>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</si>
  <si>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</si>
  <si>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</si>
  <si>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</si>
  <si>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</si>
  <si>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</si>
  <si>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</si>
  <si>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</si>
  <si>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</si>
  <si>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</si>
  <si>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</si>
  <si>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</si>
  <si>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</si>
  <si>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</si>
  <si>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</si>
  <si>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</si>
  <si>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</si>
  <si>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</si>
  <si>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</si>
  <si>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</si>
  <si>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</si>
  <si>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</si>
  <si>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</si>
  <si>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</si>
  <si>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</si>
  <si>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</si>
  <si>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</si>
  <si>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</si>
  <si>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</si>
  <si>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</si>
  <si>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</si>
  <si>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</si>
  <si>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</si>
  <si>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</si>
  <si>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</si>
  <si>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</si>
  <si>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</si>
  <si>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</si>
  <si>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</si>
  <si>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</si>
  <si>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</si>
  <si>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</si>
  <si>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</si>
  <si>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</si>
  <si>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</si>
  <si>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</si>
  <si>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</si>
  <si>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</si>
  <si>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</si>
  <si>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</si>
  <si>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</si>
  <si>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</si>
  <si>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</si>
  <si>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</si>
  <si>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</si>
  <si>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</si>
  <si>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</si>
  <si>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</si>
  <si>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</si>
  <si>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</si>
  <si>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</si>
  <si>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</si>
  <si>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</si>
  <si>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</si>
  <si>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</si>
  <si>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</si>
  <si>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</si>
  <si>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</si>
  <si>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</si>
  <si>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</si>
  <si>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</si>
  <si>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</si>
  <si>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</si>
  <si>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</si>
  <si>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</si>
  <si>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</si>
  <si>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</si>
  <si>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</si>
  <si>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</si>
  <si>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</si>
  <si>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</si>
  <si>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</si>
  <si>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</si>
  <si>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</si>
  <si>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</si>
  <si>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</si>
  <si>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</si>
  <si>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</si>
  <si>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</si>
  <si>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</si>
  <si>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</si>
  <si>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</si>
  <si>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</si>
  <si>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</si>
  <si>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</si>
  <si>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</si>
  <si>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</si>
  <si>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</si>
  <si>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</si>
  <si>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</si>
  <si>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</si>
  <si>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</si>
  <si>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</si>
  <si>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</si>
  <si>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</si>
  <si>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</si>
  <si>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</si>
  <si>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</si>
  <si>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</si>
  <si>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</si>
  <si>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</si>
  <si>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</si>
  <si>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</si>
  <si>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</si>
  <si>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</si>
  <si>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</si>
  <si>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</si>
  <si>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</si>
  <si>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</si>
  <si>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</si>
  <si>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</si>
  <si>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</si>
  <si>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</si>
  <si>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</si>
  <si>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</si>
  <si>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</si>
  <si>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</si>
  <si>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</si>
  <si>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</si>
  <si>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</si>
  <si>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</si>
  <si>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</si>
  <si>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</si>
  <si>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</si>
  <si>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</si>
  <si>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</si>
  <si>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</si>
  <si>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</si>
  <si>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</si>
  <si>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</si>
  <si>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</si>
  <si>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</si>
  <si>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</si>
  <si>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</si>
  <si>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</si>
  <si>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</si>
  <si>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</si>
  <si>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</si>
  <si>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</si>
  <si>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</si>
  <si>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</si>
  <si>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</si>
  <si>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</si>
  <si>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</si>
  <si>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</si>
  <si>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</si>
  <si>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</si>
  <si>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</si>
  <si>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</si>
  <si>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</si>
  <si>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</si>
  <si>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</si>
  <si>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</si>
  <si>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</si>
  <si>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</si>
  <si>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</si>
  <si>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</si>
  <si>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</si>
  <si>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</si>
  <si>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</si>
  <si>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</si>
  <si>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</si>
  <si>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</si>
  <si>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</si>
  <si>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</si>
  <si>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</si>
  <si>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</si>
  <si>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</si>
  <si>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</si>
  <si>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</si>
  <si>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</si>
  <si>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</si>
  <si>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</si>
  <si>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</si>
  <si>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</si>
  <si>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</si>
  <si>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</si>
  <si>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</si>
  <si>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</si>
  <si>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</si>
  <si>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</si>
  <si>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</si>
  <si>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</si>
  <si>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</si>
  <si>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</si>
  <si>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</si>
  <si>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</si>
  <si>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</si>
  <si>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</si>
  <si>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</si>
  <si>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</si>
  <si>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</si>
  <si>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</si>
  <si>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</si>
  <si>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</si>
  <si>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</si>
  <si>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</si>
  <si>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</si>
  <si>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</si>
  <si>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</si>
  <si>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</si>
  <si>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</si>
  <si>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</si>
  <si>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</si>
  <si>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</si>
  <si>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</si>
  <si>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</si>
  <si>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</si>
  <si>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</si>
  <si>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</si>
  <si>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</si>
  <si>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</si>
  <si>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</si>
  <si>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</si>
  <si>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</si>
  <si>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</si>
  <si>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</si>
  <si>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</si>
  <si>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</si>
  <si>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</si>
  <si>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</si>
  <si>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</si>
  <si>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</si>
  <si>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</si>
  <si>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</si>
  <si>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</si>
  <si>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</si>
  <si>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</si>
  <si>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</si>
  <si>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</si>
  <si>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</si>
  <si>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</si>
  <si>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</si>
  <si>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</si>
  <si>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</si>
  <si>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</si>
  <si>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</si>
  <si>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</si>
  <si>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</si>
  <si>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</si>
  <si>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</si>
  <si>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</si>
  <si>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</si>
  <si>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</si>
  <si>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</si>
  <si>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</si>
  <si>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</si>
  <si>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</si>
  <si>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</si>
  <si>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</si>
  <si>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</si>
  <si>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</si>
  <si>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</si>
  <si>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</si>
  <si>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</si>
  <si>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</si>
  <si>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</si>
  <si>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</si>
  <si>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</si>
  <si>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</si>
  <si>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</si>
  <si>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</si>
  <si>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</si>
  <si>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</si>
  <si>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</si>
  <si>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</si>
  <si>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</si>
  <si>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</si>
  <si>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</si>
  <si>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</si>
  <si>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</si>
  <si>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</si>
  <si>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</si>
  <si>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</si>
  <si>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</si>
  <si>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</si>
  <si>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</si>
  <si>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</si>
  <si>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</si>
  <si>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</si>
  <si>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</si>
  <si>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</si>
  <si>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</si>
  <si>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</si>
  <si>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</si>
  <si>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</si>
  <si>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</si>
  <si>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</si>
  <si>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</si>
  <si>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</si>
  <si>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</si>
  <si>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</si>
  <si>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</si>
  <si>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</si>
  <si>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</si>
  <si>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</si>
  <si>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</si>
  <si>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</si>
  <si>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</si>
  <si>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</si>
  <si>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</si>
  <si>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</si>
  <si>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</si>
  <si>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</si>
  <si>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</si>
  <si>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</si>
  <si>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</si>
  <si>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</si>
  <si>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</si>
  <si>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</si>
  <si>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</si>
  <si>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</si>
  <si>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</si>
  <si>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</si>
  <si>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</si>
  <si>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</si>
  <si>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</si>
  <si>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</si>
  <si>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</si>
  <si>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</si>
  <si>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</si>
  <si>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</si>
  <si>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</si>
  <si>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</si>
  <si>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</si>
  <si>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</si>
  <si>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</si>
  <si>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</si>
  <si>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</si>
  <si>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</si>
  <si>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</si>
  <si>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</si>
  <si>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</si>
  <si>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</si>
  <si>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</si>
  <si>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</si>
  <si>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</si>
  <si>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</si>
  <si>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</si>
  <si>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</si>
  <si>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</si>
  <si>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</si>
  <si>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</si>
  <si>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</si>
  <si>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</si>
  <si>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</si>
  <si>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</si>
  <si>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</si>
  <si>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</si>
  <si>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</si>
  <si>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</si>
  <si>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</si>
  <si>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</si>
  <si>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</si>
  <si>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</si>
  <si>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</si>
  <si>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</si>
  <si>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</si>
  <si>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</si>
  <si>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</si>
  <si>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</si>
  <si>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</si>
  <si>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</si>
  <si>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</si>
  <si>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</si>
  <si>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</si>
  <si>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</si>
  <si>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</si>
  <si>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</si>
  <si>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</si>
  <si>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</si>
  <si>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</si>
  <si>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</si>
  <si>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</si>
  <si>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</si>
  <si>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</si>
  <si>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</si>
  <si>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</si>
  <si>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</si>
  <si>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</si>
  <si>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</si>
  <si>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</si>
  <si>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</si>
  <si>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</si>
  <si>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</si>
  <si>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</si>
  <si>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</si>
  <si>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</si>
  <si>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</si>
  <si>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</si>
  <si>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</si>
  <si>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</si>
  <si>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</si>
  <si>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</si>
  <si>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</si>
  <si>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</si>
  <si>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</si>
  <si>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</si>
  <si>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</si>
  <si>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</si>
  <si>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</si>
  <si>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</si>
  <si>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</si>
  <si>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</si>
  <si>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</si>
  <si>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</si>
  <si>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</si>
  <si>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</si>
  <si>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</si>
  <si>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</si>
  <si>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</si>
  <si>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</si>
  <si>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</si>
  <si>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</si>
  <si>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</si>
  <si>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</si>
  <si>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</si>
  <si>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</si>
  <si>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</si>
  <si>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</si>
  <si>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</si>
  <si>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</si>
  <si>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</si>
  <si>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</si>
  <si>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</si>
  <si>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</si>
  <si>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</si>
  <si>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</si>
  <si>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</si>
  <si>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</si>
  <si>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</si>
  <si>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</si>
  <si>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</si>
  <si>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</si>
  <si>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</si>
  <si>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</si>
  <si>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</si>
  <si>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</si>
  <si>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</si>
  <si>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</si>
  <si>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</si>
  <si>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</si>
  <si>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</si>
  <si>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</si>
  <si>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</si>
  <si>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</si>
  <si>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</si>
  <si>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</si>
  <si>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</si>
  <si>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</si>
  <si>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</si>
  <si>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</si>
  <si>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</si>
  <si>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</si>
  <si>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</si>
  <si>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</si>
  <si>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</si>
  <si>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</si>
  <si>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</si>
  <si>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</si>
  <si>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</si>
  <si>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</si>
  <si>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</si>
  <si>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</si>
  <si>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</si>
  <si>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</si>
  <si>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</si>
  <si>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</si>
  <si>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</si>
  <si>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</si>
  <si>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</si>
  <si>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</si>
  <si>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</si>
  <si>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</si>
  <si>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</si>
  <si>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</si>
  <si>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</si>
  <si>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</si>
  <si>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</si>
  <si>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</si>
  <si>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</si>
  <si>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</si>
  <si>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</si>
  <si>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</si>
  <si>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</si>
  <si>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</si>
  <si>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</si>
  <si>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</si>
  <si>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</si>
  <si>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</si>
  <si>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</si>
  <si>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</si>
  <si>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</si>
  <si>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</si>
  <si>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</si>
  <si>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</si>
  <si>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</si>
  <si>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</si>
  <si>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</si>
  <si>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</si>
  <si>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</si>
  <si>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</si>
  <si>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</si>
  <si>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</si>
  <si>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</si>
  <si>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</si>
  <si>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</si>
  <si>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</si>
  <si>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</si>
  <si>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</si>
  <si>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</si>
  <si>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</si>
  <si>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</si>
  <si>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</si>
  <si>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</si>
  <si>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</si>
  <si>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</si>
  <si>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</si>
  <si>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</si>
  <si>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</si>
  <si>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</si>
  <si>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</si>
  <si>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</si>
  <si>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</si>
  <si>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</si>
  <si>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</si>
  <si>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</si>
  <si>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</si>
  <si>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</si>
  <si>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</si>
  <si>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</si>
  <si>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</si>
  <si>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</si>
  <si>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</si>
  <si>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</si>
  <si>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</si>
  <si>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</si>
  <si>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</si>
  <si>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</si>
  <si>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</si>
  <si>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</si>
  <si>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</si>
  <si>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</si>
  <si>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</si>
  <si>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</si>
  <si>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</si>
  <si>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</si>
  <si>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</si>
  <si>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</si>
  <si>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</si>
  <si>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</si>
  <si>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</si>
  <si>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</si>
  <si>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</si>
  <si>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</si>
  <si>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</si>
  <si>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</si>
  <si>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</si>
  <si>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</si>
  <si>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</si>
  <si>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</si>
  <si>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</si>
  <si>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</si>
  <si>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</si>
  <si>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</si>
  <si>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</si>
  <si>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</si>
  <si>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</si>
  <si>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</si>
  <si>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</si>
  <si>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</si>
  <si>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</si>
  <si>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</si>
  <si>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</si>
  <si>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</si>
  <si>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</si>
  <si>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</si>
  <si>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</si>
  <si>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</si>
  <si>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</si>
  <si>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</si>
  <si>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</si>
  <si>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</si>
  <si>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</si>
  <si>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</si>
  <si>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</si>
  <si>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</si>
  <si>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</si>
  <si>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</si>
  <si>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</si>
  <si>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</si>
  <si>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</si>
  <si>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</si>
  <si>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</si>
  <si>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</si>
  <si>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</si>
  <si>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</si>
  <si>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</si>
  <si>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</si>
  <si>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</si>
  <si>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</si>
  <si>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</si>
  <si>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</si>
  <si>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</si>
  <si>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</si>
  <si>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</si>
  <si>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</si>
  <si>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</si>
  <si>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</si>
  <si>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</si>
  <si>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</si>
  <si>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</si>
  <si>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</si>
  <si>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</si>
  <si>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</si>
  <si>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</si>
  <si>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</si>
  <si>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</si>
  <si>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</si>
  <si>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</si>
  <si>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</si>
  <si>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</si>
  <si>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</si>
  <si>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</si>
  <si>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</si>
  <si>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</si>
  <si>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</si>
  <si>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</si>
  <si>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</si>
  <si>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</si>
  <si>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</si>
  <si>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</si>
  <si>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</si>
  <si>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</si>
  <si>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</si>
  <si>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</si>
  <si>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</si>
  <si>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</si>
  <si>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</si>
  <si>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</si>
  <si>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</si>
  <si>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</si>
  <si>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</si>
  <si>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</si>
  <si>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</si>
  <si>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</si>
  <si>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</si>
  <si>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</si>
  <si>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</si>
  <si>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</si>
  <si>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</si>
  <si>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</si>
  <si>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</si>
  <si>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</si>
  <si>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</si>
  <si>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</si>
  <si>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</si>
  <si>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</si>
  <si>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</si>
  <si>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</si>
  <si>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</si>
  <si>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</si>
  <si>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</si>
  <si>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</si>
  <si>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</si>
  <si>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</si>
  <si>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</si>
  <si>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</si>
  <si>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</si>
  <si>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</si>
  <si>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</si>
  <si>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</si>
  <si>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</si>
  <si>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</si>
  <si>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</si>
  <si>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</si>
  <si>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</si>
  <si>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</si>
  <si>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</si>
  <si>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</si>
  <si>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</si>
  <si>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</si>
  <si>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</si>
  <si>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</si>
  <si>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</si>
  <si>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</si>
  <si>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</si>
  <si>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</si>
  <si>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</si>
  <si>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</si>
  <si>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</si>
  <si>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</si>
  <si>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</si>
  <si>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</si>
  <si>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</si>
  <si>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</si>
  <si>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</si>
  <si>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</si>
  <si>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</si>
  <si>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</si>
  <si>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</si>
  <si>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</si>
  <si>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</si>
  <si>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</si>
  <si>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</si>
  <si>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</si>
  <si>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</si>
  <si>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</si>
  <si>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</si>
  <si>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</si>
  <si>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</si>
  <si>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</si>
  <si>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</si>
  <si>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</si>
  <si>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</si>
  <si>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</si>
  <si>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</si>
  <si>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</si>
  <si>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</si>
  <si>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</si>
  <si>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</si>
  <si>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</si>
  <si>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</si>
  <si>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</si>
  <si>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</si>
  <si>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</si>
  <si>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</si>
  <si>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</si>
  <si>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</si>
  <si>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</si>
  <si>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</si>
  <si>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</si>
  <si>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</si>
  <si>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</si>
  <si>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</si>
  <si>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</si>
  <si>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</si>
  <si>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</si>
  <si>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</si>
  <si>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</si>
  <si>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</si>
  <si>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</si>
  <si>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</si>
  <si>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</si>
  <si>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</si>
  <si>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</si>
  <si>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</si>
  <si>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</si>
  <si>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</si>
  <si>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</si>
  <si>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</si>
  <si>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</si>
  <si>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</si>
  <si>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</si>
  <si>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</si>
  <si>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</si>
  <si>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</si>
  <si>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</si>
  <si>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</si>
  <si>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</si>
  <si>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</si>
  <si>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</si>
  <si>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</si>
  <si>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</si>
  <si>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</si>
  <si>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</si>
  <si>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</si>
  <si>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</si>
  <si>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</si>
  <si>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</si>
  <si>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</si>
  <si>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</si>
  <si>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</si>
  <si>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</si>
  <si>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</si>
  <si>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</si>
  <si>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</si>
  <si>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</si>
  <si>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</si>
  <si>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</si>
  <si>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</si>
  <si>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</si>
  <si>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</si>
  <si>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</si>
  <si>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</si>
  <si>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</si>
  <si>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</si>
  <si>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</si>
  <si>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</si>
  <si>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</si>
  <si>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</si>
  <si>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</si>
  <si>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</si>
  <si>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</si>
  <si>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</si>
  <si>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</si>
  <si>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</si>
  <si>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</si>
  <si>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</si>
  <si>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</si>
  <si>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</si>
  <si>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</si>
  <si>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</si>
  <si>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</si>
  <si>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</si>
  <si>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</si>
  <si>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</si>
  <si>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</si>
  <si>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</si>
  <si>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</si>
  <si>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</si>
  <si>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</si>
  <si>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</si>
  <si>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</si>
  <si>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</si>
  <si>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</si>
  <si>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</si>
  <si>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</si>
  <si>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</si>
  <si>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</si>
  <si>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</si>
  <si>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</si>
  <si>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</si>
  <si>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</si>
  <si>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</si>
  <si>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</si>
  <si>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</si>
  <si>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</si>
  <si>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</si>
  <si>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</si>
  <si>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</si>
  <si>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</si>
  <si>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</si>
  <si>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</si>
  <si>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</si>
  <si>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</si>
  <si>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</si>
  <si>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</si>
  <si>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</si>
  <si>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</si>
  <si>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</si>
  <si>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</si>
  <si>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</si>
  <si>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</si>
  <si>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</si>
  <si>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</si>
  <si>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</si>
  <si>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</si>
  <si>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</si>
  <si>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</si>
  <si>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</si>
  <si>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</si>
  <si>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</si>
  <si>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</si>
  <si>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</si>
  <si>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</si>
  <si>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</si>
  <si>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</si>
  <si>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</si>
  <si>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</si>
  <si>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</si>
  <si>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</si>
  <si>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</si>
  <si>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</si>
  <si>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</si>
  <si>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</si>
  <si>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</si>
  <si>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</si>
  <si>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</si>
  <si>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</si>
  <si>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</si>
  <si>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</si>
  <si>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</si>
  <si>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</si>
  <si>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</si>
  <si>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</si>
  <si>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</si>
  <si>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</si>
  <si>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</si>
  <si>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</si>
  <si>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</si>
  <si>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</si>
  <si>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</si>
  <si>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</si>
  <si>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</si>
  <si>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</si>
  <si>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</si>
  <si>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</si>
  <si>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</si>
  <si>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</si>
  <si>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</si>
  <si>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</si>
  <si>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</si>
  <si>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</si>
  <si>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</si>
  <si>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</si>
  <si>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</si>
  <si>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</si>
  <si>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</si>
  <si>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</si>
  <si>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</si>
  <si>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</si>
  <si>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</si>
  <si>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</si>
  <si>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</si>
  <si>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</si>
  <si>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</si>
  <si>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</si>
  <si>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</si>
  <si>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</si>
  <si>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</si>
  <si>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</si>
  <si>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</si>
  <si>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</si>
  <si>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</si>
  <si>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</si>
  <si>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</si>
  <si>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</si>
  <si>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</si>
  <si>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</si>
  <si>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</si>
  <si>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</si>
  <si>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</si>
  <si>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</si>
  <si>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</si>
  <si>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</si>
  <si>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</si>
  <si>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</si>
  <si>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</si>
  <si>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</si>
  <si>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</si>
  <si>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</si>
  <si>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</si>
  <si>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</si>
  <si>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</si>
  <si>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</si>
  <si>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</si>
  <si>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</si>
  <si>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</si>
  <si>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</si>
  <si>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</si>
  <si>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</si>
  <si>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</si>
  <si>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</si>
  <si>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</si>
  <si>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</si>
  <si>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</si>
  <si>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</si>
  <si>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</si>
  <si>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</si>
  <si>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</si>
  <si>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</si>
  <si>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</si>
  <si>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</si>
  <si>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</si>
  <si>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</si>
  <si>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</si>
  <si>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</si>
  <si>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</si>
  <si>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</si>
  <si>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</si>
  <si>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</si>
  <si>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</si>
  <si>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</si>
  <si>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</si>
  <si>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</si>
  <si>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</si>
  <si>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</si>
  <si>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</si>
  <si>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</si>
  <si>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</si>
  <si>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</si>
  <si>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</si>
  <si>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</si>
  <si>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</si>
  <si>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</si>
  <si>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</si>
  <si>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</si>
  <si>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</si>
  <si>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</si>
  <si>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</si>
  <si>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</si>
  <si>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</si>
  <si>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</si>
  <si>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</si>
  <si>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</si>
  <si>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</si>
  <si>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</si>
  <si>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</si>
  <si>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</si>
  <si>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</si>
  <si>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</si>
  <si>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</si>
  <si>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</si>
  <si>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</si>
  <si>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</si>
  <si>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</si>
  <si>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</si>
  <si>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</si>
  <si>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</si>
  <si>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</si>
  <si>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</si>
  <si>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</si>
  <si>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</si>
  <si>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</si>
  <si>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</si>
  <si>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</si>
  <si>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</si>
  <si>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</si>
  <si>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</si>
  <si>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</si>
  <si>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</si>
  <si>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</si>
  <si>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</si>
  <si>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</si>
  <si>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</si>
  <si>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</si>
  <si>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</si>
  <si>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</si>
  <si>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</si>
  <si>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</si>
  <si>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</si>
  <si>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</si>
  <si>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</si>
  <si>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</si>
  <si>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</si>
  <si>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</si>
  <si>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</si>
  <si>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</si>
  <si>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</si>
  <si>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</si>
  <si>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</si>
  <si>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</si>
  <si>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</si>
  <si>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</si>
  <si>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</si>
  <si>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</si>
  <si>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</si>
  <si>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</si>
  <si>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</si>
  <si>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</si>
  <si>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</si>
  <si>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</si>
  <si>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</si>
  <si>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</si>
  <si>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</si>
  <si>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</si>
  <si>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</si>
  <si>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</si>
  <si>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</si>
  <si>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</si>
  <si>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</si>
  <si>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</si>
  <si>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</si>
  <si>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</si>
  <si>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</si>
  <si>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</si>
  <si>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</si>
  <si>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</si>
  <si>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</si>
  <si>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</si>
  <si>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</si>
  <si>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</si>
  <si>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</si>
  <si>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</si>
  <si>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</si>
  <si>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</si>
  <si>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</si>
  <si>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</si>
  <si>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</si>
  <si>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</si>
  <si>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</si>
  <si>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</si>
  <si>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</si>
  <si>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</si>
  <si>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</si>
  <si>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</si>
  <si>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</si>
  <si>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</si>
  <si>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</si>
  <si>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</si>
  <si>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</si>
  <si>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</si>
  <si>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</si>
  <si>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</si>
  <si>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</si>
  <si>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</si>
  <si>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</si>
  <si>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</si>
  <si>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</si>
  <si>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</si>
  <si>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</si>
  <si>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</si>
  <si>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</si>
  <si>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</si>
  <si>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</si>
  <si>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</si>
  <si>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</si>
  <si>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</si>
  <si>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</si>
  <si>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</si>
  <si>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</si>
  <si>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</si>
  <si>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</si>
  <si>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</si>
  <si>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</si>
  <si>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</si>
  <si>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</si>
  <si>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</si>
  <si>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</si>
  <si>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</si>
  <si>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</si>
  <si>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</si>
  <si>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</si>
  <si>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</si>
  <si>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</si>
  <si>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</si>
  <si>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</si>
  <si>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</si>
  <si>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</si>
  <si>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</si>
  <si>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</si>
  <si>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</si>
  <si>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</si>
  <si>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</si>
  <si>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</si>
  <si>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</si>
  <si>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</si>
  <si>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</si>
  <si>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</si>
  <si>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</si>
  <si>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</si>
  <si>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</si>
  <si>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</si>
  <si>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</si>
  <si>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</si>
  <si>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</si>
  <si>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</si>
  <si>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</si>
  <si>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</si>
  <si>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</si>
  <si>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</si>
  <si>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</si>
  <si>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</si>
  <si>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</si>
  <si>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</si>
  <si>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</si>
  <si>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</si>
  <si>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</si>
  <si>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</si>
  <si>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</si>
  <si>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</si>
  <si>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</si>
  <si>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</si>
  <si>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</si>
  <si>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</si>
  <si>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</si>
  <si>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</si>
  <si>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</si>
  <si>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</si>
  <si>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</si>
  <si>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</si>
  <si>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</si>
  <si>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</si>
  <si>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</si>
  <si>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</si>
  <si>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</si>
  <si>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</si>
  <si>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</si>
  <si>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</si>
  <si>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</si>
  <si>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</si>
  <si>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</si>
  <si>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</si>
  <si>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</si>
  <si>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</si>
  <si>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</si>
  <si>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</si>
  <si>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</si>
  <si>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</si>
  <si>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</si>
  <si>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</si>
  <si>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</si>
  <si>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</si>
  <si>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</si>
  <si>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</si>
  <si>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</si>
  <si>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</si>
  <si>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</si>
  <si>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</si>
  <si>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</si>
  <si>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</si>
  <si>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</si>
  <si>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</si>
  <si>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</si>
  <si>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</si>
  <si>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</si>
  <si>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</si>
  <si>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</si>
  <si>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</si>
  <si>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</si>
  <si>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</si>
  <si>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</si>
  <si>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</si>
  <si>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</si>
  <si>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</si>
  <si>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</si>
  <si>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</si>
  <si>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</si>
  <si>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</si>
  <si>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</si>
  <si>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</si>
  <si>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</si>
  <si>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</si>
  <si>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</si>
  <si>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</si>
  <si>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</si>
  <si>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</si>
  <si>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</si>
  <si>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</si>
  <si>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</si>
  <si>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</si>
  <si>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</si>
  <si>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</si>
  <si>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</si>
  <si>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</si>
  <si>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</si>
  <si>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</si>
  <si>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</si>
  <si>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</si>
  <si>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</si>
  <si>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</si>
  <si>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</si>
  <si>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</si>
  <si>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</si>
  <si>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</si>
  <si>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</si>
  <si>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</si>
  <si>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</si>
  <si>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</si>
  <si>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</si>
  <si>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</si>
  <si>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</si>
  <si>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</si>
  <si>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</si>
  <si>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</si>
  <si>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</si>
  <si>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</si>
  <si>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</si>
  <si>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</si>
  <si>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</si>
  <si>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</si>
  <si>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</si>
  <si>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</si>
  <si>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</si>
  <si>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</si>
  <si>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</si>
  <si>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</si>
  <si>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</si>
  <si>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</si>
  <si>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</si>
  <si>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</si>
  <si>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</si>
  <si>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</si>
  <si>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</si>
  <si>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</si>
  <si>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</si>
  <si>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</si>
  <si>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</si>
  <si>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</si>
  <si>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</si>
  <si>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</si>
  <si>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</si>
  <si>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</si>
  <si>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</si>
  <si>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</si>
  <si>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</si>
  <si>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</si>
  <si>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</si>
  <si>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</si>
  <si>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</si>
  <si>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</si>
  <si>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</si>
  <si>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</si>
  <si>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</si>
  <si>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</si>
  <si>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</si>
  <si>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</si>
  <si>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</si>
  <si>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</si>
  <si>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</si>
  <si>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</si>
  <si>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</si>
  <si>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</si>
  <si>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</si>
  <si>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</si>
  <si>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</si>
  <si>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</si>
  <si>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</si>
  <si>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</si>
  <si>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</si>
  <si>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</si>
  <si>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</si>
  <si>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</si>
  <si>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</si>
  <si>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</si>
  <si>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</si>
  <si>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</si>
  <si>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</si>
  <si>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</si>
  <si>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</si>
  <si>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</si>
  <si>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</si>
  <si>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</si>
  <si>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</si>
  <si>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</si>
  <si>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</si>
  <si>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</si>
  <si>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</si>
  <si>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</si>
  <si>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</si>
  <si>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</si>
  <si>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</si>
  <si>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</si>
  <si>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</si>
  <si>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</si>
  <si>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</si>
  <si>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</si>
  <si>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</si>
  <si>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</si>
  <si>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</si>
  <si>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</si>
  <si>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</si>
  <si>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</si>
  <si>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</si>
  <si>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</si>
  <si>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</si>
  <si>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</si>
  <si>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</si>
  <si>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</si>
  <si>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</si>
  <si>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</si>
  <si>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</si>
  <si>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</si>
  <si>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</si>
  <si>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</si>
  <si>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</si>
  <si>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</si>
  <si>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</si>
  <si>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</si>
  <si>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</si>
  <si>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</si>
  <si>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</si>
  <si>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</si>
  <si>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</si>
  <si>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</si>
  <si>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</si>
  <si>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</si>
  <si>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</si>
  <si>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</si>
  <si>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</si>
  <si>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</si>
  <si>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</si>
  <si>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</si>
  <si>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</si>
  <si>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</si>
  <si>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</si>
  <si>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</si>
  <si>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</si>
  <si>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</si>
  <si>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</si>
  <si>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</si>
  <si>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</si>
  <si>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</si>
  <si>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</si>
  <si>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</si>
  <si>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</si>
  <si>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</si>
  <si>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</si>
  <si>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</si>
  <si>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</si>
  <si>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</si>
  <si>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</si>
  <si>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</si>
  <si>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</si>
  <si>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</si>
  <si>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</si>
  <si>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</si>
  <si>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</si>
  <si>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</si>
  <si>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</si>
  <si>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</si>
  <si>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</si>
  <si>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</si>
  <si>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</si>
  <si>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</si>
  <si>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</si>
  <si>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</si>
  <si>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</si>
  <si>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</si>
  <si>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</si>
  <si>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</si>
  <si>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</si>
  <si>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</si>
  <si>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</si>
  <si>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</si>
  <si>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</si>
  <si>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</si>
  <si>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</si>
  <si>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</si>
  <si>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</si>
  <si>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</si>
  <si>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</si>
  <si>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</si>
  <si>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</si>
  <si>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</si>
  <si>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</si>
  <si>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</si>
  <si>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</si>
  <si>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</si>
  <si>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</si>
  <si>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</si>
  <si>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</si>
  <si>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</si>
  <si>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</si>
  <si>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</si>
  <si>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</si>
  <si>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</si>
  <si>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</si>
  <si>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</si>
  <si>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</si>
  <si>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</si>
  <si>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</si>
  <si>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</si>
  <si>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</si>
  <si>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</si>
  <si>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</si>
  <si>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</si>
  <si>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</si>
  <si>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</si>
  <si>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</si>
  <si>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</si>
  <si>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</si>
  <si>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</si>
  <si>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</si>
  <si>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</si>
  <si>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</si>
  <si>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</si>
  <si>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</si>
  <si>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</si>
  <si>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</si>
  <si>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</si>
  <si>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</si>
  <si>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</si>
  <si>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</si>
  <si>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</si>
  <si>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</si>
  <si>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</si>
  <si>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</si>
  <si>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</si>
  <si>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</si>
  <si>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</si>
  <si>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</si>
  <si>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</si>
  <si>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</si>
  <si>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</si>
  <si>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</si>
  <si>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</si>
  <si>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</si>
  <si>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</si>
  <si>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</si>
  <si>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</si>
  <si>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</si>
  <si>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</si>
  <si>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</si>
  <si>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</si>
  <si>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</si>
  <si>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</si>
  <si>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</si>
  <si>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</si>
  <si>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</si>
  <si>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</si>
  <si>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</si>
  <si>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</si>
  <si>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</si>
  <si>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</si>
  <si>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</si>
  <si>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</si>
  <si>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</si>
  <si>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</si>
  <si>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</si>
  <si>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</si>
  <si>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</si>
  <si>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</si>
  <si>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</si>
  <si>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</si>
  <si>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</si>
  <si>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</si>
  <si>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</si>
  <si>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</si>
  <si>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</si>
  <si>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</si>
  <si>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</si>
  <si>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</si>
  <si>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</si>
  <si>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</si>
  <si>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</si>
  <si>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</si>
  <si>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</si>
  <si>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</si>
  <si>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</si>
  <si>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</si>
  <si>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</si>
  <si>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</si>
  <si>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</si>
  <si>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</si>
  <si>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</si>
  <si>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</si>
  <si>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</si>
  <si>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</si>
  <si>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</si>
  <si>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</si>
  <si>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</si>
  <si>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</si>
  <si>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</si>
  <si>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</si>
  <si>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</si>
  <si>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</si>
  <si>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</si>
  <si>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</si>
  <si>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</si>
  <si>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</si>
  <si>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</si>
  <si>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</si>
  <si>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</si>
  <si>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</si>
  <si>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</si>
  <si>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</si>
  <si>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</si>
  <si>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</si>
  <si>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</si>
  <si>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</si>
  <si>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</si>
  <si>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</si>
  <si>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</si>
  <si>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</si>
  <si>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</si>
  <si>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</si>
  <si>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</si>
  <si>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</si>
  <si>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</si>
  <si>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</si>
  <si>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</si>
  <si>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</si>
  <si>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</si>
  <si>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</si>
  <si>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</si>
  <si>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</si>
  <si>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</si>
  <si>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</si>
  <si>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</si>
  <si>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</si>
  <si>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</si>
  <si>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</si>
  <si>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</si>
  <si>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</si>
  <si>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</si>
  <si>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</si>
  <si>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</si>
  <si>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</si>
  <si>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</si>
  <si>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</si>
  <si>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</si>
  <si>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</si>
  <si>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</si>
  <si>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</si>
  <si>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</si>
  <si>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</si>
  <si>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</si>
  <si>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</si>
  <si>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</si>
  <si>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</si>
  <si>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</si>
  <si>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</si>
  <si>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</si>
  <si>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</si>
  <si>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</si>
  <si>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</si>
  <si>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</si>
  <si>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</si>
  <si>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</si>
  <si>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</si>
  <si>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</si>
  <si>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</si>
  <si>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</si>
  <si>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</si>
  <si>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</si>
  <si>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</si>
  <si>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</si>
  <si>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</si>
  <si>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</si>
  <si>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</si>
  <si>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</si>
  <si>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</si>
  <si>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</si>
  <si>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</si>
  <si>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</si>
  <si>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</si>
  <si>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</si>
  <si>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</si>
  <si>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</si>
  <si>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</si>
  <si>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</si>
  <si>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</si>
  <si>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</si>
  <si>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</si>
  <si>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</si>
  <si>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</si>
  <si>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</si>
  <si>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</si>
  <si>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</si>
  <si>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</si>
  <si>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</si>
  <si>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</si>
  <si>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</si>
  <si>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</si>
  <si>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</si>
  <si>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</si>
  <si>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</si>
  <si>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</si>
  <si>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</si>
  <si>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</si>
  <si>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</si>
  <si>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</si>
  <si>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</si>
  <si>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</si>
  <si>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</si>
  <si>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</si>
  <si>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</si>
  <si>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</si>
  <si>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</si>
  <si>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</si>
  <si>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</si>
  <si>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</si>
  <si>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</si>
  <si>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</si>
  <si>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</si>
  <si>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</si>
  <si>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</si>
  <si>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</si>
  <si>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</si>
  <si>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</si>
  <si>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</si>
  <si>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</si>
  <si>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</si>
  <si>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</si>
  <si>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</si>
  <si>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</si>
  <si>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</si>
  <si>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</si>
  <si>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</si>
  <si>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</si>
  <si>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</si>
  <si>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</si>
  <si>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</si>
  <si>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</si>
  <si>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</si>
  <si>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</si>
  <si>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</si>
  <si>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</si>
  <si>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</si>
  <si>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</si>
  <si>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</si>
  <si>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</si>
  <si>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</si>
  <si>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</si>
  <si>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</si>
  <si>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</si>
  <si>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</si>
  <si>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</si>
  <si>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</si>
  <si>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</si>
  <si>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</si>
  <si>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</si>
  <si>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</si>
  <si>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</si>
  <si>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</si>
  <si>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</si>
  <si>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</si>
  <si>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</si>
  <si>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</si>
  <si>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</si>
  <si>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</si>
  <si>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</si>
  <si>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</si>
  <si>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</si>
  <si>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</si>
  <si>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</si>
  <si>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</si>
  <si>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</si>
  <si>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</si>
  <si>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</si>
  <si>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</si>
  <si>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</si>
  <si>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</si>
  <si>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</si>
  <si>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</si>
  <si>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</si>
  <si>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</si>
  <si>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</si>
  <si>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</si>
  <si>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</si>
  <si>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</si>
  <si>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</si>
  <si>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</si>
  <si>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</si>
  <si>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</si>
  <si>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</si>
  <si>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</si>
  <si>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</si>
  <si>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</si>
  <si>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</si>
  <si>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</si>
  <si>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</si>
  <si>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</si>
  <si>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</si>
  <si>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</si>
  <si>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</si>
  <si>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</si>
  <si>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</si>
  <si>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</si>
  <si>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</si>
  <si>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</si>
  <si>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</si>
  <si>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</si>
  <si>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</si>
  <si>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</si>
  <si>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</si>
  <si>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</si>
  <si>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</si>
  <si>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</si>
  <si>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</si>
  <si>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</si>
  <si>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</si>
  <si>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</si>
  <si>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</si>
  <si>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</si>
  <si>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</si>
  <si>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</si>
  <si>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</si>
  <si>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</si>
  <si>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</si>
  <si>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</si>
  <si>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</si>
  <si>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</si>
  <si>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</si>
  <si>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</si>
  <si>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</si>
  <si>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</si>
  <si>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</si>
  <si>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</si>
  <si>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</si>
  <si>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</si>
  <si>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</si>
  <si>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</si>
  <si>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</si>
  <si>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</si>
  <si>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</si>
  <si>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</si>
  <si>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</si>
  <si>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</si>
  <si>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</si>
  <si>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</si>
  <si>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</si>
  <si>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</si>
  <si>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</si>
  <si>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</si>
  <si>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</si>
  <si>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</si>
  <si>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</si>
  <si>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</si>
  <si>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</si>
  <si>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</si>
  <si>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</si>
  <si>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</si>
  <si>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</si>
  <si>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</si>
  <si>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</si>
  <si>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</si>
  <si>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</si>
  <si>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</si>
  <si>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</si>
  <si>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</si>
  <si>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</si>
  <si>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</si>
  <si>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</si>
  <si>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</si>
  <si>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</si>
  <si>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</si>
  <si>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</si>
  <si>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</si>
  <si>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</si>
  <si>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</si>
  <si>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</si>
  <si>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</si>
  <si>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</si>
  <si>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</si>
  <si>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</si>
  <si>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</si>
  <si>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</si>
  <si>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</si>
  <si>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</si>
  <si>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</si>
  <si>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</si>
  <si>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</si>
  <si>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</si>
  <si>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</si>
  <si>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</si>
  <si>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</si>
  <si>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</si>
  <si>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</si>
  <si>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</si>
  <si>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</si>
  <si>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</si>
  <si>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</si>
  <si>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</si>
  <si>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</si>
  <si>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</si>
  <si>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</si>
  <si>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</si>
  <si>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</si>
  <si>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</si>
  <si>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</si>
  <si>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</si>
  <si>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</si>
  <si>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</si>
  <si>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</si>
  <si>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</si>
  <si>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</si>
  <si>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</si>
  <si>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</si>
  <si>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</si>
  <si>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</si>
  <si>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</si>
  <si>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</si>
  <si>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</si>
  <si>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</si>
  <si>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</si>
  <si>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</si>
  <si>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</si>
  <si>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</si>
  <si>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</si>
  <si>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</si>
  <si>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</si>
  <si>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</si>
  <si>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</si>
  <si>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</si>
  <si>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</si>
  <si>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</si>
  <si>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</si>
  <si>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</si>
  <si>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</si>
  <si>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</si>
  <si>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</si>
  <si>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</si>
  <si>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</si>
  <si>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</si>
  <si>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</si>
  <si>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</si>
  <si>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</si>
  <si>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</si>
  <si>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</si>
  <si>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</si>
  <si>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</si>
  <si>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</si>
  <si>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</si>
  <si>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</si>
  <si>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</si>
  <si>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</si>
  <si>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</si>
  <si>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</si>
  <si>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</si>
  <si>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</si>
  <si>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</si>
  <si>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</si>
  <si>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</si>
  <si>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</si>
  <si>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</si>
  <si>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</si>
  <si>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</si>
  <si>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</si>
  <si>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</si>
  <si>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</si>
  <si>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</si>
  <si>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</si>
  <si>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</si>
  <si>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</si>
  <si>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</si>
  <si>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</si>
  <si>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</si>
  <si>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</si>
  <si>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</si>
  <si>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</si>
  <si>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</si>
  <si>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</si>
  <si>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</si>
  <si>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</si>
  <si>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</si>
  <si>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</si>
  <si>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</si>
  <si>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</si>
  <si>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</si>
  <si>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</si>
  <si>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</si>
  <si>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</si>
  <si>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</si>
  <si>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</si>
  <si>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</si>
  <si>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</si>
  <si>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</si>
  <si>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</si>
  <si>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</si>
  <si>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</si>
  <si>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</si>
  <si>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</si>
  <si>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</si>
  <si>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</si>
  <si>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</si>
  <si>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</si>
  <si>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</si>
  <si>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</si>
  <si>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</si>
  <si>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</si>
  <si>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</si>
  <si>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</si>
  <si>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</si>
  <si>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</si>
  <si>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</si>
  <si>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</si>
  <si>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</si>
  <si>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</si>
  <si>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</si>
  <si>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</si>
  <si>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</si>
  <si>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</si>
  <si>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</si>
  <si>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</si>
  <si>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</si>
  <si>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</si>
  <si>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</si>
  <si>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</si>
  <si>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</si>
  <si>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</si>
  <si>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</si>
  <si>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</si>
  <si>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</si>
  <si>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</si>
  <si>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</si>
  <si>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</si>
  <si>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</si>
  <si>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</si>
  <si>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</si>
  <si>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</si>
  <si>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</si>
  <si>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</si>
  <si>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</si>
  <si>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</si>
  <si>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</si>
  <si>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</si>
  <si>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</si>
  <si>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</si>
  <si>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</si>
  <si>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</si>
  <si>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</si>
  <si>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</si>
  <si>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</si>
  <si>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</si>
  <si>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</si>
  <si>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</si>
  <si>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</si>
  <si>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</si>
  <si>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</si>
  <si>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</si>
  <si>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</si>
  <si>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</si>
  <si>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</si>
  <si>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</si>
  <si>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</si>
  <si>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</si>
  <si>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</si>
  <si>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</si>
  <si>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</si>
  <si>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</si>
  <si>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</si>
  <si>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</si>
  <si>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</si>
  <si>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</si>
  <si>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</si>
  <si>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</si>
  <si>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</si>
  <si>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</si>
  <si>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</si>
  <si>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</si>
  <si>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</si>
  <si>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</si>
  <si>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</si>
  <si>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</si>
  <si>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</si>
  <si>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</si>
  <si>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</si>
  <si>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</si>
  <si>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</si>
  <si>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</si>
  <si>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</si>
  <si>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</si>
  <si>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</si>
  <si>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</si>
  <si>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</si>
  <si>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</si>
  <si>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</si>
  <si>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</si>
  <si>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</si>
  <si>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</si>
  <si>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</si>
  <si>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</si>
  <si>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</si>
  <si>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</si>
  <si>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</si>
  <si>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</si>
  <si>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</si>
  <si>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</si>
  <si>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</si>
  <si>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</si>
  <si>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</si>
  <si>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</si>
  <si>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</si>
  <si>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</si>
  <si>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</si>
  <si>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</si>
  <si>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</si>
  <si>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</si>
  <si>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</si>
  <si>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</si>
  <si>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</si>
  <si>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</si>
  <si>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</si>
  <si>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</si>
  <si>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</si>
  <si>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</si>
  <si>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</si>
  <si>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</si>
  <si>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</si>
  <si>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</si>
  <si>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</si>
  <si>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</si>
  <si>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</si>
  <si>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</si>
  <si>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</si>
  <si>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</si>
  <si>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</si>
  <si>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</si>
  <si>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</si>
  <si>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</si>
  <si>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</si>
  <si>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</si>
  <si>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</si>
  <si>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</si>
  <si>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</si>
  <si>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</si>
  <si>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</si>
  <si>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</si>
  <si>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</si>
  <si>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</si>
  <si>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</si>
  <si>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</si>
  <si>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</si>
  <si>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</si>
  <si>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</si>
  <si>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</si>
  <si>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</si>
  <si>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</si>
  <si>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</si>
  <si>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</si>
  <si>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</si>
  <si>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</si>
  <si>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</si>
  <si>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</si>
  <si>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</si>
  <si>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</si>
  <si>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</si>
  <si>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</si>
  <si>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</si>
  <si>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</si>
  <si>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</si>
  <si>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</si>
  <si>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</si>
  <si>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</si>
  <si>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</si>
  <si>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</si>
  <si>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</si>
  <si>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</si>
  <si>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</si>
  <si>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</si>
  <si>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</si>
  <si>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</si>
  <si>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</si>
  <si>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</si>
  <si>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</si>
  <si>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</si>
  <si>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</si>
  <si>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</si>
  <si>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</si>
  <si>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</si>
  <si>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</si>
  <si>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</si>
  <si>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</si>
  <si>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</si>
  <si>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</si>
  <si>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</si>
  <si>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</si>
  <si>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</si>
  <si>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</si>
  <si>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</si>
  <si>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</si>
  <si>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</si>
  <si>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</si>
  <si>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</si>
  <si>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</si>
  <si>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</si>
  <si>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</si>
  <si>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</si>
  <si>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</si>
  <si>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</si>
  <si>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</si>
  <si>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</si>
  <si>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</si>
  <si>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</si>
  <si>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</si>
  <si>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</si>
  <si>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</si>
  <si>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</si>
  <si>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</si>
  <si>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</si>
  <si>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</si>
  <si>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</si>
  <si>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</si>
  <si>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</si>
  <si>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</si>
  <si>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</si>
  <si>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</si>
  <si>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</si>
  <si>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</si>
  <si>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</si>
  <si>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</si>
  <si>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</si>
  <si>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</si>
  <si>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</si>
  <si>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</si>
  <si>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</si>
  <si>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</si>
  <si>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</si>
  <si>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</si>
  <si>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</si>
  <si>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</si>
  <si>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</si>
  <si>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</si>
  <si>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</si>
  <si>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</si>
  <si>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</si>
  <si>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</si>
  <si>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</si>
  <si>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</si>
  <si>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</si>
  <si>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</si>
  <si>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</si>
  <si>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</si>
  <si>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</si>
  <si>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</si>
  <si>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</si>
  <si>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</si>
  <si>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</si>
  <si>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</si>
  <si>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</si>
  <si>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</si>
  <si>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</si>
  <si>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</si>
  <si>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</si>
  <si>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</si>
  <si>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</si>
  <si>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</si>
  <si>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</si>
  <si>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</si>
  <si>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</si>
  <si>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</si>
  <si>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</si>
  <si>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</si>
  <si>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</si>
  <si>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</si>
  <si>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</si>
  <si>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</si>
  <si>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</si>
  <si>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</si>
  <si>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</si>
  <si>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</si>
  <si>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</si>
  <si>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</si>
  <si>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</si>
  <si>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</si>
  <si>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</si>
  <si>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</si>
  <si>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</si>
  <si>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</si>
  <si>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</si>
  <si>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</si>
  <si>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</si>
  <si>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</si>
  <si>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</si>
  <si>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</si>
  <si>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</si>
  <si>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</si>
  <si>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</si>
  <si>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</si>
  <si>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</si>
  <si>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</si>
  <si>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</si>
  <si>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</si>
  <si>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</si>
  <si>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</si>
  <si>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</si>
  <si>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</si>
  <si>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</si>
  <si>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</si>
  <si>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</si>
  <si>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</si>
  <si>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</si>
  <si>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</si>
  <si>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</si>
  <si>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</si>
  <si>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</si>
  <si>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</si>
  <si>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</si>
  <si>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</si>
  <si>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</si>
  <si>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</si>
  <si>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</si>
  <si>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</si>
  <si>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</si>
  <si>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</si>
  <si>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</si>
  <si>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</si>
  <si>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</si>
  <si>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</si>
  <si>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</si>
  <si>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</si>
  <si>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</si>
  <si>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</si>
  <si>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</si>
  <si>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</si>
  <si>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</si>
  <si>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</si>
  <si>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</si>
  <si>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</si>
  <si>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</si>
  <si>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</si>
  <si>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</si>
  <si>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</si>
  <si>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</si>
  <si>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</si>
  <si>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</si>
  <si>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</si>
  <si>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</si>
  <si>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</si>
  <si>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</si>
  <si>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</si>
  <si>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</si>
  <si>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</si>
  <si>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</si>
  <si>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</si>
  <si>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</si>
  <si>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</si>
  <si>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</si>
  <si>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</si>
  <si>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</si>
  <si>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</si>
  <si>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</si>
  <si>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</si>
  <si>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</si>
  <si>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</si>
  <si>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</si>
  <si>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</si>
  <si>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</si>
  <si>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</si>
  <si>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</si>
  <si>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</si>
  <si>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</si>
  <si>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</si>
  <si>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</si>
  <si>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</si>
  <si>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</si>
  <si>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</si>
  <si>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</si>
  <si>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</si>
  <si>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</si>
  <si>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</si>
  <si>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</si>
  <si>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</si>
  <si>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</si>
  <si>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</si>
  <si>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</si>
  <si>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</si>
  <si>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</si>
  <si>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</si>
  <si>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</si>
  <si>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</si>
  <si>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</si>
  <si>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</si>
  <si>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</si>
  <si>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</si>
  <si>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</si>
  <si>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</si>
  <si>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</si>
  <si>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</si>
  <si>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</si>
  <si>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</si>
  <si>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</si>
  <si>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</si>
  <si>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</si>
  <si>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</si>
  <si>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</si>
  <si>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</si>
  <si>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</si>
  <si>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</si>
  <si>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</si>
  <si>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</si>
  <si>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</si>
  <si>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</si>
  <si>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</si>
  <si>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</si>
  <si>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</si>
  <si>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</si>
  <si>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</si>
  <si>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</si>
  <si>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</si>
  <si>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</si>
  <si>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</si>
  <si>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</si>
  <si>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</si>
  <si>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</si>
  <si>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</si>
  <si>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</si>
  <si>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</si>
  <si>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</si>
  <si>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</si>
  <si>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</si>
  <si>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</si>
  <si>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</si>
  <si>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</si>
  <si>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</si>
  <si>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</si>
  <si>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</si>
  <si>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</si>
  <si>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</si>
  <si>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</si>
  <si>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</si>
  <si>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</si>
  <si>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</si>
  <si>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</si>
  <si>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</si>
  <si>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</si>
  <si>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</si>
  <si>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</si>
  <si>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</si>
  <si>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</si>
  <si>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</si>
  <si>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</si>
  <si>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</si>
  <si>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</si>
  <si>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</si>
  <si>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</si>
  <si>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</si>
  <si>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</si>
  <si>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</si>
  <si>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</si>
  <si>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</si>
  <si>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</si>
  <si>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</si>
  <si>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</si>
  <si>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</si>
  <si>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</si>
  <si>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</si>
  <si>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</si>
  <si>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</si>
  <si>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</si>
  <si>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</si>
  <si>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</si>
  <si>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</si>
  <si>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</si>
  <si>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</si>
  <si>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</si>
  <si>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</si>
  <si>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</si>
  <si>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</si>
  <si>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</si>
  <si>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</si>
  <si>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</si>
  <si>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</si>
  <si>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</si>
  <si>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</si>
  <si>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</si>
  <si>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</si>
  <si>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</si>
  <si>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</si>
  <si>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</si>
  <si>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</si>
  <si>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</si>
  <si>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</si>
  <si>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</si>
  <si>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</si>
  <si>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</si>
  <si>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</si>
  <si>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</si>
  <si>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</si>
  <si>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</si>
  <si>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</si>
  <si>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</si>
  <si>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</si>
  <si>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</si>
  <si>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</si>
  <si>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</si>
  <si>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</si>
  <si>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</si>
  <si>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</si>
  <si>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</si>
  <si>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</si>
  <si>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</si>
  <si>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</si>
  <si>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</si>
  <si>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</si>
  <si>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</si>
  <si>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</si>
  <si>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</si>
  <si>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</si>
  <si>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</si>
  <si>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</si>
  <si>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</si>
  <si>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</si>
  <si>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</si>
  <si>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</si>
  <si>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</si>
  <si>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</si>
  <si>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</si>
  <si>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</si>
  <si>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</si>
  <si>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</si>
  <si>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</si>
  <si>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</si>
  <si>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</si>
  <si>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</si>
  <si>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</si>
  <si>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</si>
  <si>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</si>
  <si>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</si>
  <si>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</si>
  <si>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</si>
  <si>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</si>
  <si>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</si>
  <si>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</si>
  <si>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</si>
  <si>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</si>
  <si>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</si>
  <si>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</si>
  <si>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</si>
  <si>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</si>
  <si>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</si>
  <si>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</si>
  <si>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</si>
  <si>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</si>
  <si>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</si>
  <si>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</si>
  <si>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</si>
  <si>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</si>
  <si>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</si>
  <si>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</si>
  <si>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</si>
  <si>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</si>
  <si>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</si>
  <si>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</si>
  <si>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</si>
  <si>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</si>
  <si>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</si>
  <si>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</si>
  <si>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</si>
  <si>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</si>
  <si>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</si>
  <si>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</si>
  <si>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</si>
  <si>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</si>
  <si>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</si>
  <si>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</si>
  <si>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</si>
  <si>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</si>
  <si>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</si>
  <si>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</si>
  <si>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</si>
  <si>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</si>
  <si>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</si>
  <si>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</si>
  <si>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</si>
  <si>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</si>
  <si>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</si>
  <si>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</si>
  <si>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</si>
  <si>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</si>
  <si>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</si>
  <si>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</si>
  <si>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</si>
  <si>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</si>
  <si>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</si>
  <si>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</si>
  <si>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</si>
  <si>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</si>
  <si>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</si>
  <si>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</si>
  <si>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</si>
  <si>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</si>
  <si>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</si>
  <si>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</si>
  <si>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</si>
  <si>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</si>
  <si>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</si>
  <si>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</si>
  <si>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</si>
  <si>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</si>
  <si>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</si>
  <si>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</si>
  <si>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</si>
  <si>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</si>
  <si>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</si>
  <si>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</si>
  <si>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</si>
  <si>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</si>
  <si>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</si>
  <si>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</si>
  <si>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</si>
  <si>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</si>
  <si>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</si>
  <si>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</si>
  <si>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</si>
  <si>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</si>
  <si>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</si>
  <si>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</si>
  <si>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</si>
  <si>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</si>
  <si>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</si>
  <si>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</si>
  <si>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</si>
  <si>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</si>
  <si>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</si>
  <si>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</si>
  <si>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</si>
  <si>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</si>
  <si>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</si>
  <si>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</si>
  <si>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</si>
  <si>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</si>
  <si>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</si>
  <si>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</si>
  <si>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</si>
  <si>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</si>
  <si>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</si>
  <si>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</si>
  <si>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</si>
  <si>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</si>
  <si>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</si>
  <si>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</si>
  <si>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</si>
  <si>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</si>
  <si>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</si>
  <si>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</si>
  <si>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</si>
  <si>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</si>
  <si>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</si>
  <si>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</si>
  <si>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</si>
  <si>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</si>
  <si>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</si>
  <si>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</si>
  <si>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</si>
  <si>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</si>
  <si>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</si>
  <si>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</si>
  <si>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</si>
  <si>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</si>
  <si>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</si>
  <si>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</si>
  <si>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</si>
  <si>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</si>
  <si>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</si>
  <si>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</si>
  <si>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</si>
  <si>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</si>
  <si>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</si>
  <si>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</si>
  <si>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</si>
  <si>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</si>
  <si>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</si>
  <si>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</si>
  <si>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</si>
  <si>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</si>
  <si>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</si>
  <si>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</si>
  <si>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</si>
  <si>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</si>
  <si>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</si>
  <si>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</si>
  <si>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</si>
  <si>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</si>
  <si>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</si>
  <si>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</si>
  <si>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</si>
  <si>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</si>
  <si>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</si>
  <si>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</si>
  <si>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</si>
  <si>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</si>
  <si>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</si>
  <si>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</si>
  <si>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</si>
  <si>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</si>
  <si>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</si>
  <si>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</si>
  <si>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</si>
  <si>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</si>
  <si>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</si>
  <si>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</si>
  <si>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</si>
  <si>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</si>
  <si>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</si>
  <si>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</si>
  <si>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</si>
  <si>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</si>
  <si>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</si>
  <si>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</si>
  <si>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</si>
  <si>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</si>
  <si>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</si>
  <si>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</si>
  <si>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</si>
  <si>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</si>
  <si>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</si>
  <si>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</si>
  <si>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</si>
  <si>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</si>
  <si>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</si>
  <si>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</si>
  <si>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</si>
  <si>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</si>
  <si>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</si>
  <si>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</si>
  <si>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</si>
  <si>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</si>
  <si>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</si>
  <si>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</si>
  <si>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</si>
  <si>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</si>
  <si>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</si>
  <si>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</si>
  <si>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</si>
  <si>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</si>
  <si>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</si>
  <si>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</si>
  <si>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</si>
  <si>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</si>
  <si>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</si>
  <si>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</si>
  <si>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</si>
  <si>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</si>
  <si>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</si>
  <si>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</si>
  <si>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</si>
  <si>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</si>
  <si>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</si>
  <si>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</si>
  <si>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</si>
  <si>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</si>
  <si>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</si>
  <si>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</si>
  <si>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</si>
  <si>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</si>
  <si>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</si>
  <si>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</si>
  <si>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</si>
  <si>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</si>
  <si>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</si>
  <si>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</si>
  <si>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</si>
  <si>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</si>
  <si>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</si>
  <si>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</si>
  <si>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</si>
  <si>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</si>
  <si>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</si>
  <si>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</si>
  <si>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</si>
  <si>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</si>
  <si>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</si>
  <si>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</si>
  <si>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</si>
  <si>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</si>
  <si>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</si>
  <si>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</si>
  <si>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</si>
  <si>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</si>
  <si>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</si>
  <si>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</si>
  <si>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</si>
  <si>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</si>
  <si>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</si>
  <si>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</si>
  <si>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</si>
  <si>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</si>
  <si>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</si>
  <si>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</si>
  <si>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</si>
  <si>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</si>
  <si>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</si>
  <si>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</si>
  <si>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</si>
  <si>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</si>
  <si>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</si>
  <si>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</si>
  <si>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</si>
  <si>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</si>
  <si>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</si>
  <si>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</si>
  <si>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</si>
  <si>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</si>
  <si>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</si>
  <si>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</si>
  <si>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</si>
  <si>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</si>
  <si>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</si>
  <si>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</si>
  <si>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</si>
  <si>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</si>
  <si>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</si>
  <si>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</si>
  <si>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</si>
  <si>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</si>
  <si>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</si>
  <si>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</si>
  <si>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</si>
  <si>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</si>
  <si>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</si>
  <si>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</si>
  <si>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</si>
  <si>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</si>
  <si>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</si>
  <si>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</si>
  <si>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</si>
  <si>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</si>
  <si>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</si>
  <si>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</si>
  <si>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</si>
  <si>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</si>
  <si>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</si>
  <si>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</si>
  <si>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</si>
  <si>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</si>
  <si>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</si>
  <si>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</si>
  <si>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</si>
  <si>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</si>
  <si>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</si>
  <si>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</si>
  <si>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</si>
  <si>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</si>
  <si>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</si>
  <si>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</si>
  <si>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</si>
  <si>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</si>
  <si>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</si>
  <si>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</si>
  <si>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</si>
  <si>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</si>
  <si>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</si>
  <si>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</si>
  <si>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</si>
  <si>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</si>
  <si>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</si>
  <si>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</si>
  <si>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</si>
  <si>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</si>
  <si>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</si>
  <si>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</si>
  <si>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</si>
  <si>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</si>
  <si>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</si>
  <si>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</si>
  <si>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</si>
  <si>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</si>
  <si>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</si>
  <si>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</si>
  <si>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</si>
  <si>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</si>
  <si>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</si>
  <si>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</si>
  <si>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</si>
  <si>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</si>
  <si>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</si>
  <si>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</si>
  <si>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</si>
  <si>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</si>
  <si>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</si>
  <si>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</si>
  <si>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</si>
  <si>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</si>
  <si>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</si>
  <si>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</si>
  <si>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</si>
  <si>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</si>
  <si>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</si>
  <si>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</si>
  <si>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</si>
  <si>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</si>
  <si>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</si>
  <si>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</si>
  <si>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</si>
  <si>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</si>
  <si>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</si>
  <si>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</si>
  <si>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</si>
  <si>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</si>
  <si>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</si>
  <si>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</si>
  <si>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</si>
  <si>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</si>
  <si>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</si>
  <si>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</si>
  <si>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</si>
  <si>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</si>
  <si>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</si>
  <si>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</si>
  <si>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</si>
  <si>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</si>
  <si>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</si>
  <si>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</si>
  <si>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</si>
  <si>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</si>
  <si>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</si>
  <si>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</si>
  <si>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</si>
  <si>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</si>
  <si>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</si>
  <si>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</si>
  <si>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</si>
  <si>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</si>
  <si>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</si>
  <si>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</si>
  <si>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</si>
  <si>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</si>
  <si>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</si>
  <si>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</si>
  <si>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</si>
  <si>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</si>
  <si>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</si>
  <si>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</si>
  <si>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</si>
  <si>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</si>
  <si>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</si>
  <si>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</si>
  <si>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</si>
  <si>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</si>
  <si>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</si>
  <si>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</si>
  <si>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</si>
  <si>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</si>
  <si>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</si>
  <si>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</si>
  <si>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</si>
  <si>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</si>
  <si>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</si>
  <si>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</si>
  <si>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</si>
  <si>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</si>
  <si>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</si>
  <si>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</si>
  <si>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</si>
  <si>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</si>
  <si>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</si>
  <si>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</si>
  <si>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</si>
  <si>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</si>
  <si>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</si>
  <si>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</si>
  <si>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</si>
  <si>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</si>
  <si>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</si>
  <si>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</si>
  <si>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</si>
  <si>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</si>
  <si>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</si>
  <si>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</si>
  <si>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</si>
  <si>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</si>
  <si>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</si>
  <si>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</si>
  <si>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</si>
  <si>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</si>
  <si>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</si>
  <si>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</si>
  <si>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</si>
  <si>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</si>
  <si>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</si>
  <si>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</si>
  <si>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</si>
  <si>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</si>
  <si>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</si>
  <si>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</si>
  <si>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</si>
  <si>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</si>
  <si>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</si>
  <si>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</si>
  <si>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</si>
  <si>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</si>
  <si>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</si>
  <si>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</si>
  <si>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</si>
  <si>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</si>
  <si>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</si>
  <si>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</si>
  <si>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</si>
  <si>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</si>
  <si>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</si>
  <si>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</si>
  <si>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</si>
  <si>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</si>
  <si>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</si>
  <si>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</si>
  <si>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</si>
  <si>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</si>
  <si>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</si>
  <si>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</si>
  <si>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</si>
  <si>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</si>
  <si>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</si>
  <si>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</si>
  <si>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</si>
  <si>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</si>
  <si>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</si>
  <si>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</si>
  <si>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</si>
  <si>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</si>
  <si>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</si>
  <si>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</si>
  <si>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</si>
  <si>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</si>
  <si>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</si>
  <si>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</si>
  <si>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</si>
  <si>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</si>
  <si>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</si>
  <si>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</si>
  <si>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</si>
  <si>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</si>
  <si>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</si>
  <si>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</si>
  <si>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</si>
  <si>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</si>
  <si>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</si>
  <si>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</si>
  <si>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</si>
  <si>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</si>
  <si>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</si>
  <si>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</si>
  <si>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</si>
  <si>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</si>
  <si>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</si>
  <si>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</si>
  <si>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</si>
  <si>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</si>
  <si>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</si>
  <si>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</si>
  <si>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</si>
  <si>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</si>
  <si>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</si>
  <si>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</si>
  <si>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</si>
  <si>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</si>
  <si>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</si>
  <si>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</si>
  <si>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</si>
  <si>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</si>
  <si>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</si>
  <si>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</si>
  <si>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</si>
  <si>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</si>
  <si>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</si>
  <si>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</si>
  <si>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</si>
  <si>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</si>
  <si>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</si>
  <si>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</si>
  <si>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</si>
  <si>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</si>
  <si>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</si>
  <si>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</si>
  <si>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</si>
  <si>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</si>
  <si>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</si>
  <si>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</si>
  <si>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</si>
  <si>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</si>
  <si>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</si>
  <si>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</si>
  <si>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</si>
  <si>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</si>
  <si>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</si>
  <si>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</si>
  <si>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</si>
  <si>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</si>
  <si>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</si>
  <si>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</si>
  <si>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</si>
  <si>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</si>
  <si>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</si>
  <si>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</si>
  <si>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</si>
  <si>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</si>
  <si>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</si>
  <si>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</si>
  <si>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</si>
  <si>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</si>
  <si>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</si>
  <si>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</si>
  <si>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</si>
  <si>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</si>
  <si>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</si>
  <si>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</si>
  <si>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</si>
  <si>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</si>
  <si>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</si>
  <si>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</si>
  <si>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</si>
  <si>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</si>
  <si>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</si>
  <si>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</si>
  <si>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</si>
  <si>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</si>
  <si>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</si>
  <si>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</si>
  <si>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</si>
  <si>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</si>
  <si>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</si>
  <si>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</si>
  <si>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</si>
  <si>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</si>
  <si>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</si>
  <si>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</si>
  <si>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</si>
  <si>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</si>
  <si>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</si>
  <si>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</si>
  <si>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</si>
  <si>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</si>
  <si>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</si>
  <si>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</si>
  <si>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</si>
  <si>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</si>
  <si>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</si>
  <si>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</si>
  <si>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</si>
  <si>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</si>
  <si>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</si>
  <si>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</si>
  <si>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</si>
  <si>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</si>
  <si>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</si>
  <si>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</si>
  <si>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</si>
  <si>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</si>
  <si>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</si>
  <si>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</si>
  <si>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</si>
  <si>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</si>
  <si>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</si>
  <si>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</si>
  <si>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</si>
  <si>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</si>
  <si>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</si>
  <si>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</si>
  <si>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</si>
  <si>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</si>
  <si>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</si>
  <si>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</si>
  <si>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</si>
  <si>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</si>
  <si>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</si>
  <si>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</si>
  <si>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</si>
  <si>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</si>
  <si>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</si>
  <si>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</si>
  <si>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</si>
  <si>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</si>
  <si>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</si>
  <si>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</si>
  <si>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</si>
  <si>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</si>
  <si>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</si>
  <si>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</si>
  <si>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</si>
  <si>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</si>
  <si>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</si>
  <si>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</si>
  <si>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</si>
  <si>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</si>
  <si>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</si>
  <si>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</si>
  <si>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</si>
  <si>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</si>
  <si>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</si>
  <si>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</si>
  <si>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</si>
  <si>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</si>
  <si>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</si>
  <si>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</si>
  <si>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</si>
  <si>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</si>
  <si>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</si>
  <si>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</si>
  <si>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</si>
  <si>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</si>
  <si>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</si>
  <si>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</si>
  <si>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</si>
  <si>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</si>
  <si>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</si>
  <si>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</si>
  <si>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</si>
  <si>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</si>
  <si>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</si>
  <si>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</si>
  <si>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</si>
  <si>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</si>
  <si>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</si>
  <si>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</si>
  <si>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</si>
  <si>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</si>
  <si>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</si>
  <si>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</si>
  <si>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</si>
  <si>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</si>
  <si>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</si>
  <si>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</si>
  <si>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</si>
  <si>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</si>
  <si>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</si>
  <si>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</si>
  <si>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</si>
  <si>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</si>
  <si>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</si>
  <si>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</si>
  <si>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</si>
  <si>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</si>
  <si>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</si>
  <si>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</si>
  <si>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</si>
  <si>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</si>
  <si>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</si>
  <si>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</si>
  <si>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</si>
  <si>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</si>
  <si>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</si>
  <si>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</si>
  <si>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</si>
  <si>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</si>
  <si>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</si>
  <si>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</si>
  <si>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</si>
  <si>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</si>
  <si>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</si>
  <si>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</si>
  <si>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</si>
  <si>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</si>
  <si>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</si>
  <si>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</si>
  <si>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</si>
  <si>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</si>
  <si>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</si>
  <si>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</si>
  <si>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</si>
  <si>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</si>
  <si>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</si>
  <si>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</si>
  <si>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</si>
  <si>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</si>
  <si>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</si>
  <si>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</si>
  <si>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</si>
  <si>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</si>
  <si>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</si>
  <si>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</si>
  <si>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</si>
  <si>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</si>
  <si>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</si>
  <si>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</si>
  <si>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</si>
  <si>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</si>
  <si>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</si>
  <si>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</si>
  <si>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</si>
  <si>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</si>
  <si>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</si>
  <si>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</si>
  <si>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</si>
  <si>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</si>
  <si>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</si>
  <si>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</si>
  <si>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</si>
  <si>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</si>
  <si>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</si>
  <si>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</si>
  <si>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</si>
  <si>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</si>
  <si>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</si>
  <si>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</si>
  <si>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</si>
  <si>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</si>
  <si>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</si>
  <si>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</si>
  <si>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</si>
  <si>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</si>
  <si>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</si>
  <si>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</si>
  <si>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</si>
  <si>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</si>
  <si>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</si>
  <si>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</si>
  <si>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</si>
  <si>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</si>
  <si>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</si>
  <si>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</si>
  <si>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</si>
  <si>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</si>
  <si>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</si>
  <si>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</si>
  <si>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</si>
  <si>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</si>
  <si>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</si>
  <si>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</si>
  <si>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</si>
  <si>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</si>
  <si>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</si>
  <si>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</si>
  <si>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</si>
  <si>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</si>
  <si>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</si>
  <si>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</si>
  <si>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</si>
  <si>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</si>
  <si>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</si>
  <si>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</si>
  <si>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</si>
  <si>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</si>
  <si>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</si>
  <si>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</si>
  <si>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</si>
  <si>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</si>
  <si>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</si>
  <si>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</si>
  <si>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</si>
  <si>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</si>
  <si>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</si>
  <si>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</si>
  <si>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</si>
  <si>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</si>
  <si>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</si>
  <si>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</si>
  <si>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</si>
  <si>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</si>
  <si>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</si>
  <si>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</si>
  <si>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</si>
  <si>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</si>
  <si>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</si>
  <si>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</si>
  <si>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</si>
  <si>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</si>
  <si>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</si>
  <si>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</si>
  <si>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</si>
  <si>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</si>
  <si>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</si>
  <si>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</si>
  <si>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</si>
  <si>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</si>
  <si>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</si>
  <si>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</si>
  <si>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</si>
  <si>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</si>
  <si>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</si>
  <si>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</si>
  <si>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</si>
  <si>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</si>
  <si>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</si>
  <si>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</si>
  <si>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</si>
  <si>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</si>
  <si>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</si>
  <si>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</si>
  <si>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</si>
  <si>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</si>
  <si>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</si>
  <si>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</si>
  <si>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</si>
  <si>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</si>
  <si>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</si>
  <si>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</si>
  <si>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</si>
  <si>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</si>
  <si>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</si>
  <si>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</si>
  <si>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</si>
  <si>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</si>
  <si>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</si>
  <si>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</si>
  <si>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</si>
  <si>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</si>
  <si>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</si>
  <si>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</si>
  <si>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</si>
  <si>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</si>
  <si>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</si>
  <si>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</si>
  <si>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</si>
  <si>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</si>
  <si>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</si>
  <si>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</si>
  <si>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</si>
  <si>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</si>
  <si>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</si>
  <si>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</si>
  <si>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</si>
  <si>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</si>
  <si>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</si>
  <si>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</si>
  <si>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</si>
  <si>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</si>
  <si>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</si>
  <si>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</si>
  <si>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</si>
  <si>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</si>
  <si>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</si>
  <si>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</si>
  <si>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</si>
  <si>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</si>
  <si>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</si>
  <si>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</si>
  <si>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</si>
  <si>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</si>
  <si>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</si>
  <si>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</si>
  <si>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</si>
  <si>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</si>
  <si>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</si>
  <si>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</si>
  <si>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</si>
  <si>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</si>
  <si>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</si>
  <si>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</si>
  <si>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</si>
  <si>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</si>
  <si>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</si>
  <si>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</si>
  <si>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</si>
  <si>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</si>
  <si>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</si>
  <si>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</si>
  <si>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</si>
  <si>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</si>
  <si>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</si>
  <si>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</si>
  <si>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</si>
  <si>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</si>
  <si>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</si>
  <si>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</si>
  <si>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</si>
  <si>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</si>
  <si>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</si>
  <si>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</si>
  <si>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</si>
  <si>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</si>
  <si>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</si>
  <si>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</si>
  <si>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</si>
  <si>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</si>
  <si>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</si>
  <si>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</si>
  <si>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</si>
  <si>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</si>
  <si>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</si>
  <si>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</si>
  <si>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</si>
  <si>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</si>
  <si>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</si>
  <si>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</si>
  <si>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</si>
  <si>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</si>
  <si>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</si>
  <si>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</si>
  <si>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</si>
  <si>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</si>
  <si>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</si>
  <si>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</si>
  <si>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</si>
  <si>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</si>
  <si>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</si>
  <si>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</si>
  <si>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</si>
  <si>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</si>
  <si>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</si>
  <si>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</si>
  <si>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</si>
  <si>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</si>
  <si>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</si>
  <si>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</si>
  <si>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</si>
  <si>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</si>
  <si>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</si>
  <si>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</si>
  <si>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</si>
  <si>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</si>
  <si>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</si>
  <si>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</si>
  <si>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</si>
  <si>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</si>
  <si>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</si>
  <si>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</si>
  <si>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</si>
  <si>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</si>
  <si>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</si>
  <si>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</si>
  <si>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</si>
  <si>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</si>
  <si>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</si>
  <si>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</si>
  <si>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</si>
  <si>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</si>
  <si>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</si>
  <si>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</si>
  <si>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</si>
  <si>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</si>
  <si>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</si>
  <si>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</si>
  <si>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</si>
  <si>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</si>
  <si>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</si>
  <si>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</si>
  <si>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</si>
  <si>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</si>
  <si>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</si>
  <si>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</si>
  <si>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</si>
  <si>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</si>
  <si>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</si>
  <si>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</si>
  <si>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</si>
  <si>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</si>
  <si>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</si>
  <si>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</si>
  <si>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</si>
  <si>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</si>
  <si>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</si>
  <si>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</si>
  <si>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</si>
  <si>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</si>
  <si>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</si>
  <si>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</si>
  <si>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</si>
  <si>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</si>
  <si>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</si>
  <si>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</si>
  <si>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</si>
  <si>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</si>
  <si>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</si>
  <si>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</si>
  <si>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</si>
  <si>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</si>
  <si>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</si>
  <si>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</si>
  <si>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</si>
  <si>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</si>
  <si>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</si>
  <si>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</si>
  <si>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</si>
  <si>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</si>
  <si>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</si>
  <si>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</si>
  <si>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</si>
  <si>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</si>
  <si>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</si>
  <si>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</si>
  <si>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</si>
  <si>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</si>
  <si>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</si>
  <si>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</si>
  <si>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</si>
  <si>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</si>
  <si>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</si>
  <si>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</si>
  <si>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</si>
  <si>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</si>
  <si>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</si>
  <si>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</si>
  <si>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</si>
  <si>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</si>
  <si>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</si>
  <si>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</si>
  <si>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</si>
  <si>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</si>
  <si>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</si>
  <si>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</si>
  <si>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</si>
  <si>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</si>
  <si>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</si>
  <si>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</si>
  <si>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</si>
  <si>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</si>
  <si>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</si>
  <si>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</si>
  <si>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</si>
  <si>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</si>
  <si>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</si>
  <si>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</si>
  <si>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</si>
  <si>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</si>
  <si>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</si>
  <si>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</si>
  <si>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</si>
  <si>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</si>
  <si>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</si>
  <si>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</si>
  <si>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</si>
  <si>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</si>
  <si>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</si>
  <si>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</si>
  <si>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</si>
  <si>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</si>
  <si>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</si>
  <si>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</si>
  <si>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</si>
  <si>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</si>
  <si>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</si>
  <si>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</si>
  <si>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</si>
  <si>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</si>
  <si>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</si>
  <si>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</si>
  <si>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</si>
  <si>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</si>
  <si>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</si>
  <si>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</si>
  <si>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</si>
  <si>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</si>
  <si>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</si>
  <si>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</si>
  <si>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</si>
  <si>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</si>
  <si>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</si>
  <si>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</si>
  <si>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</si>
  <si>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</si>
  <si>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</si>
  <si>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</si>
  <si>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</si>
  <si>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</si>
  <si>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</si>
  <si>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</si>
  <si>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</si>
  <si>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</si>
  <si>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</si>
  <si>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</si>
  <si>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</si>
  <si>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</si>
  <si>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</si>
  <si>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</si>
  <si>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</si>
  <si>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</si>
  <si>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</si>
  <si>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</si>
  <si>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</si>
  <si>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</si>
  <si>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</si>
  <si>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</si>
  <si>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</si>
  <si>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</si>
  <si>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</si>
  <si>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</si>
  <si>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</si>
  <si>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</si>
  <si>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</si>
  <si>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</si>
  <si>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</si>
  <si>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</si>
  <si>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</si>
  <si>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</si>
  <si>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</si>
  <si>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</si>
  <si>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</si>
  <si>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</si>
  <si>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</si>
  <si>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</si>
  <si>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</si>
  <si>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</si>
  <si>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</si>
  <si>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</si>
  <si>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</si>
  <si>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</si>
  <si>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</si>
  <si>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</si>
  <si>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</si>
  <si>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</si>
  <si>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</si>
  <si>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</si>
  <si>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</si>
  <si>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</si>
  <si>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</si>
  <si>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</si>
  <si>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</si>
  <si>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</si>
  <si>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</si>
  <si>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</si>
  <si>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</si>
  <si>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</si>
  <si>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</si>
  <si>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</si>
  <si>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</si>
  <si>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</si>
  <si>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</si>
  <si>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</si>
  <si>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</si>
  <si>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</si>
  <si>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</si>
  <si>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</si>
  <si>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</si>
  <si>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</si>
  <si>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</si>
  <si>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</si>
  <si>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</si>
  <si>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</si>
  <si>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</si>
  <si>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</si>
  <si>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</si>
  <si>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</si>
  <si>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</si>
  <si>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</si>
  <si>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</si>
  <si>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</si>
  <si>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</si>
  <si>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</si>
  <si>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</si>
  <si>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</si>
  <si>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</si>
  <si>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</si>
  <si>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</si>
  <si>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</si>
  <si>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</si>
  <si>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</si>
  <si>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</si>
  <si>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</si>
  <si>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</si>
  <si>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</si>
  <si>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</si>
  <si>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</si>
  <si>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</si>
  <si>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</si>
  <si>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</si>
  <si>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</si>
  <si>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</si>
  <si>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</si>
  <si>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</si>
  <si>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</si>
  <si>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</si>
  <si>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</si>
  <si>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</si>
  <si>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</si>
  <si>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</si>
  <si>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</si>
  <si>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</si>
  <si>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</si>
  <si>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</si>
  <si>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</si>
  <si>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</si>
  <si>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</si>
  <si>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</si>
  <si>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</si>
  <si>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</si>
  <si>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</si>
  <si>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</si>
  <si>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</si>
  <si>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</si>
  <si>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</si>
  <si>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</si>
  <si>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</si>
  <si>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</si>
  <si>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</si>
  <si>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</si>
  <si>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</si>
  <si>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</si>
  <si>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</si>
  <si>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</si>
  <si>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</si>
  <si>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</si>
  <si>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</si>
  <si>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</si>
  <si>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</si>
  <si>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</si>
  <si>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</si>
  <si>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</si>
  <si>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</si>
  <si>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</si>
  <si>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</si>
  <si>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</si>
  <si>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</si>
  <si>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</si>
  <si>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</si>
  <si>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</si>
  <si>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</si>
  <si>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</si>
  <si>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</si>
  <si>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</si>
  <si>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</si>
  <si>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</si>
  <si>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</si>
  <si>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</si>
  <si>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</si>
  <si>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</si>
  <si>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</si>
  <si>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</si>
  <si>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</si>
  <si>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</si>
  <si>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</si>
  <si>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</si>
  <si>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</si>
  <si>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</si>
  <si>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</si>
  <si>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</si>
  <si>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</si>
  <si>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</si>
  <si>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</si>
  <si>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</si>
  <si>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</si>
  <si>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</si>
  <si>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</si>
  <si>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</si>
  <si>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</si>
  <si>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</si>
  <si>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</si>
  <si>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</si>
  <si>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</si>
  <si>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</si>
  <si>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</si>
  <si>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</si>
  <si>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</si>
  <si>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</si>
  <si>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</si>
  <si>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</si>
  <si>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</si>
  <si>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</si>
  <si>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</si>
  <si>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</si>
  <si>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</si>
  <si>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</si>
  <si>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</si>
  <si>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</si>
  <si>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</si>
  <si>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</si>
  <si>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</si>
  <si>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</si>
  <si>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</si>
  <si>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</si>
  <si>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</si>
  <si>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</si>
  <si>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</si>
  <si>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</si>
  <si>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</si>
  <si>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</si>
  <si>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</si>
  <si>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</si>
  <si>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</si>
  <si>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</si>
  <si>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</si>
  <si>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</si>
  <si>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</si>
  <si>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</si>
  <si>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</si>
  <si>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</si>
  <si>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</si>
  <si>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</si>
  <si>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</si>
  <si>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</si>
  <si>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</si>
  <si>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</si>
  <si>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</si>
  <si>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</si>
  <si>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</si>
  <si>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</si>
  <si>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</si>
  <si>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</si>
  <si>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</si>
  <si>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</si>
  <si>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</si>
  <si>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</si>
  <si>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</si>
  <si>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</si>
  <si>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</si>
  <si>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</si>
  <si>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</si>
  <si>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</si>
  <si>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</si>
  <si>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</si>
  <si>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</si>
  <si>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</si>
  <si>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</si>
  <si>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</si>
  <si>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</si>
  <si>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</si>
  <si>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</si>
  <si>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</si>
  <si>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</si>
  <si>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</si>
  <si>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</si>
  <si>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</si>
  <si>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</si>
  <si>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</si>
  <si>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</si>
  <si>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</si>
  <si>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</si>
  <si>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</si>
  <si>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</si>
  <si>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</si>
  <si>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</si>
  <si>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</si>
  <si>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</si>
  <si>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</si>
  <si>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</si>
  <si>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</si>
  <si>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</si>
  <si>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</si>
  <si>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</si>
  <si>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</si>
  <si>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</si>
  <si>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</si>
  <si>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</si>
  <si>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</si>
  <si>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</si>
  <si>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</si>
  <si>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</si>
  <si>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</si>
  <si>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</si>
  <si>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</si>
  <si>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</si>
  <si>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</si>
  <si>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</si>
  <si>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</si>
  <si>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</si>
  <si>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</si>
  <si>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</si>
  <si>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</si>
  <si>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</si>
  <si>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</si>
  <si>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</si>
  <si>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</si>
  <si>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</si>
  <si>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</si>
  <si>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</si>
  <si>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</si>
  <si>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</si>
  <si>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</si>
  <si>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</si>
  <si>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</si>
  <si>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</si>
  <si>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</si>
  <si>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</si>
  <si>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</si>
  <si>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</si>
  <si>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</si>
  <si>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</si>
  <si>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</si>
  <si>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</si>
  <si>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</si>
  <si>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</si>
  <si>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</si>
  <si>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</si>
  <si>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</si>
  <si>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</si>
  <si>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</si>
  <si>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</si>
  <si>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</si>
  <si>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</si>
  <si>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</si>
  <si>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</si>
  <si>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</si>
  <si>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</si>
  <si>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</si>
  <si>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</si>
  <si>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</si>
  <si>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</si>
  <si>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</si>
  <si>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</si>
  <si>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</si>
  <si>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</si>
  <si>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</si>
  <si>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</si>
  <si>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</si>
  <si>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</si>
  <si>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</si>
  <si>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</si>
  <si>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</si>
  <si>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</si>
  <si>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</si>
  <si>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</si>
  <si>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</si>
  <si>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</si>
  <si>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</si>
  <si>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</si>
  <si>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</si>
  <si>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</si>
  <si>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</si>
  <si>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</si>
  <si>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</si>
  <si>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</si>
  <si>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</si>
  <si>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</si>
  <si>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</si>
  <si>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</si>
  <si>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</si>
  <si>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</si>
  <si>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</si>
  <si>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</si>
  <si>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</si>
  <si>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</si>
  <si>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</si>
  <si>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</si>
  <si>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</si>
  <si>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</si>
  <si>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</si>
  <si>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</si>
  <si>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</si>
  <si>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</si>
  <si>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</si>
  <si>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</si>
  <si>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</si>
  <si>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</si>
  <si>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</si>
  <si>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</si>
  <si>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</si>
  <si>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</si>
  <si>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</si>
  <si>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</si>
  <si>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</si>
  <si>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</si>
  <si>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</si>
  <si>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</si>
  <si>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</si>
  <si>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</si>
  <si>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</si>
  <si>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</si>
  <si>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</si>
  <si>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</si>
  <si>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</si>
  <si>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</si>
  <si>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</si>
  <si>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</si>
  <si>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</si>
  <si>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</si>
  <si>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</si>
  <si>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</si>
  <si>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</si>
  <si>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</si>
  <si>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</si>
  <si>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</si>
  <si>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</si>
  <si>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</si>
  <si>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</si>
  <si>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</si>
  <si>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</si>
  <si>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</si>
  <si>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</si>
  <si>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</si>
  <si>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</si>
  <si>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</si>
  <si>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</si>
  <si>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</si>
  <si>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</si>
  <si>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</si>
  <si>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</si>
  <si>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</si>
  <si>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</si>
  <si>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</si>
  <si>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</si>
  <si>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</si>
  <si>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</si>
  <si>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</si>
  <si>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</si>
  <si>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</si>
  <si>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</si>
  <si>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</si>
  <si>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</si>
  <si>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</si>
  <si>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</si>
  <si>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</si>
  <si>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</si>
  <si>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</si>
  <si>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</si>
  <si>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</si>
  <si>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</si>
  <si>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</si>
  <si>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</si>
  <si>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</si>
  <si>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</si>
  <si>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</si>
  <si>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</si>
  <si>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</si>
  <si>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</si>
  <si>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</si>
  <si>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</si>
  <si>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</si>
  <si>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</si>
  <si>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</si>
  <si>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</si>
  <si>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</si>
  <si>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</si>
  <si>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</si>
  <si>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</si>
  <si>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</si>
  <si>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</si>
  <si>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</si>
  <si>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</si>
  <si>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</si>
  <si>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</si>
  <si>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</si>
  <si>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</si>
  <si>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</si>
  <si>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</si>
  <si>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</si>
  <si>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</si>
  <si>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</si>
  <si>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</si>
  <si>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</si>
  <si>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</si>
  <si>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</si>
  <si>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</si>
  <si>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</si>
  <si>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</si>
  <si>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</si>
  <si>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</si>
  <si>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</si>
  <si>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</si>
  <si>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</si>
  <si>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</si>
  <si>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</si>
  <si>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</si>
  <si>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</si>
  <si>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</si>
  <si>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</si>
  <si>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</si>
  <si>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</si>
  <si>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</si>
  <si>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</si>
  <si>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</si>
  <si>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</si>
  <si>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</si>
  <si>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</si>
  <si>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</si>
  <si>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</si>
  <si>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</si>
  <si>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</si>
  <si>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</si>
  <si>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</si>
  <si>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</si>
  <si>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</si>
  <si>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</si>
  <si>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</si>
  <si>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</si>
  <si>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</si>
  <si>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</si>
  <si>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</si>
  <si>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</si>
  <si>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</si>
  <si>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</si>
  <si>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</si>
  <si>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</si>
  <si>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</si>
  <si>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</si>
  <si>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</si>
  <si>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</si>
  <si>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</si>
  <si>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</si>
  <si>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</si>
  <si>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</si>
  <si>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</si>
  <si>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</si>
  <si>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</si>
  <si>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</si>
  <si>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</si>
  <si>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</si>
  <si>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</si>
  <si>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</si>
  <si>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</si>
  <si>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</si>
  <si>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</si>
  <si>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</si>
  <si>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</si>
  <si>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</si>
  <si>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</si>
  <si>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</si>
  <si>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</si>
  <si>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</si>
  <si>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</si>
  <si>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</si>
  <si>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</si>
  <si>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</si>
  <si>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</si>
  <si>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</si>
  <si>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</si>
  <si>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</si>
  <si>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</si>
  <si>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</si>
  <si>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</si>
  <si>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</si>
  <si>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</si>
  <si>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</si>
  <si>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</si>
  <si>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</si>
  <si>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</si>
  <si>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</si>
  <si>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</si>
  <si>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</si>
  <si>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</si>
  <si>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</si>
  <si>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</si>
  <si>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</si>
  <si>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</si>
  <si>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</si>
  <si>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</si>
  <si>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</si>
  <si>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</si>
  <si>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</si>
  <si>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</si>
  <si>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</si>
  <si>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</si>
  <si>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</si>
  <si>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</si>
  <si>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</si>
  <si>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</si>
  <si>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</si>
  <si>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</si>
  <si>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</si>
  <si>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</si>
  <si>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</si>
  <si>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</si>
  <si>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</si>
  <si>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</si>
  <si>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</si>
  <si>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</si>
  <si>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</si>
  <si>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</si>
  <si>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</si>
  <si>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</si>
  <si>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</si>
  <si>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</si>
  <si>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</si>
  <si>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</si>
  <si>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</si>
  <si>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</si>
  <si>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</si>
  <si>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</si>
  <si>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</si>
  <si>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</si>
  <si>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</si>
  <si>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</si>
  <si>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</si>
  <si>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</si>
  <si>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</si>
  <si>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</si>
  <si>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</si>
  <si>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</si>
  <si>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</si>
  <si>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</si>
  <si>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</si>
  <si>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</si>
  <si>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</si>
  <si>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</si>
  <si>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</si>
  <si>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</si>
  <si>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</si>
  <si>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</si>
  <si>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</si>
  <si>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</si>
  <si>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</si>
  <si>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</si>
  <si>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</si>
  <si>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</si>
  <si>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</si>
  <si>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</si>
  <si>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</si>
  <si>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</si>
  <si>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</si>
  <si>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</si>
  <si>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</si>
  <si>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</si>
  <si>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</si>
  <si>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</si>
  <si>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</si>
  <si>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</si>
  <si>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</si>
  <si>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</si>
  <si>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</si>
  <si>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</si>
  <si>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</si>
  <si>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</si>
  <si>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</si>
  <si>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</si>
  <si>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</si>
  <si>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</si>
  <si>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</si>
  <si>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</si>
  <si>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</si>
  <si>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</si>
  <si>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</si>
  <si>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</si>
  <si>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</si>
  <si>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</si>
  <si>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</si>
  <si>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</si>
  <si>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</si>
  <si>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</si>
  <si>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</si>
  <si>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</si>
  <si>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</si>
  <si>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</si>
  <si>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</si>
  <si>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</si>
  <si>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</si>
  <si>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</si>
  <si>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</si>
  <si>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</si>
  <si>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</si>
  <si>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</si>
  <si>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</si>
  <si>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</si>
  <si>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</si>
  <si>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</si>
  <si>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</si>
  <si>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</si>
  <si>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</si>
  <si>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</si>
  <si>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</si>
  <si>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</si>
  <si>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</si>
  <si>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</si>
  <si>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</si>
  <si>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</si>
  <si>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</si>
  <si>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</si>
  <si>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</si>
  <si>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</si>
  <si>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</si>
  <si>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</si>
  <si>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</si>
  <si>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</si>
  <si>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</si>
  <si>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</si>
  <si>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</si>
  <si>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</si>
  <si>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</si>
  <si>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</si>
  <si>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</si>
  <si>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</si>
  <si>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</si>
  <si>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</si>
  <si>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</si>
  <si>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</si>
  <si>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</si>
  <si>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</si>
  <si>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</si>
  <si>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</si>
  <si>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</si>
  <si>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</si>
  <si>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</si>
  <si>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</si>
  <si>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</si>
  <si>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</si>
  <si>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</si>
  <si>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</si>
  <si>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</si>
  <si>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</si>
  <si>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</si>
  <si>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</si>
  <si>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</si>
  <si>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</si>
  <si>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</si>
  <si>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</si>
  <si>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</si>
  <si>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</si>
  <si>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</si>
  <si>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</si>
  <si>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</si>
  <si>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</si>
  <si>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</si>
  <si>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</si>
  <si>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</si>
  <si>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</si>
  <si>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</si>
  <si>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</si>
  <si>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</si>
  <si>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</si>
  <si>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</si>
  <si>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</si>
  <si>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</si>
  <si>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</si>
  <si>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</si>
  <si>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</si>
  <si>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</si>
  <si>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</si>
  <si>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</si>
  <si>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</si>
  <si>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</si>
  <si>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</si>
  <si>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</si>
  <si>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</si>
  <si>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</si>
  <si>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</si>
  <si>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</si>
  <si>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</si>
  <si>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</si>
  <si>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</si>
  <si>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</si>
  <si>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</si>
  <si>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</si>
  <si>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</si>
  <si>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</si>
  <si>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</si>
  <si>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</si>
  <si>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</si>
  <si>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</si>
  <si>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</si>
  <si>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</si>
  <si>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</si>
  <si>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</si>
  <si>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</si>
  <si>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</si>
  <si>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</si>
  <si>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</si>
  <si>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</si>
  <si>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</si>
  <si>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</si>
  <si>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</si>
  <si>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</si>
  <si>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</si>
  <si>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</si>
  <si>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</si>
  <si>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</si>
  <si>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</si>
  <si>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</si>
  <si>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</si>
  <si>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</si>
  <si>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</si>
  <si>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</si>
  <si>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</si>
  <si>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</si>
  <si>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</si>
  <si>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</si>
  <si>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</si>
  <si>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</si>
  <si>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</si>
  <si>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</si>
  <si>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</si>
  <si>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</si>
  <si>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</si>
  <si>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</si>
  <si>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</si>
  <si>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</si>
  <si>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</si>
  <si>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</si>
  <si>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</si>
  <si>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</si>
  <si>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</si>
  <si>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</si>
  <si>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</si>
  <si>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</si>
  <si>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</si>
  <si>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</si>
  <si>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</si>
  <si>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</si>
  <si>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</si>
  <si>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</si>
  <si>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</si>
  <si>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</si>
  <si>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</si>
  <si>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</si>
  <si>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</si>
  <si>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</si>
  <si>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</si>
  <si>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</si>
  <si>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</si>
  <si>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</si>
  <si>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</si>
  <si>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</si>
  <si>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</si>
  <si>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</si>
  <si>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</si>
  <si>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</si>
  <si>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</si>
  <si>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</si>
  <si>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</si>
  <si>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</si>
  <si>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</si>
  <si>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</si>
  <si>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</si>
  <si>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</si>
  <si>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</si>
  <si>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</si>
  <si>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</si>
  <si>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</si>
  <si>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</si>
  <si>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</si>
  <si>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</si>
  <si>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</si>
  <si>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</si>
  <si>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</si>
  <si>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</si>
  <si>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</si>
  <si>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</si>
  <si>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</si>
  <si>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</si>
  <si>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</si>
  <si>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</si>
  <si>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</si>
  <si>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</si>
  <si>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</si>
  <si>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</si>
  <si>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</si>
  <si>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</si>
  <si>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</si>
  <si>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</si>
  <si>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</si>
  <si>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</si>
  <si>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</si>
  <si>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</si>
  <si>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</si>
  <si>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</si>
  <si>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</si>
  <si>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</si>
  <si>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</si>
  <si>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</si>
  <si>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</si>
  <si>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</si>
  <si>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</si>
  <si>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</si>
  <si>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</si>
  <si>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</si>
  <si>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</si>
  <si>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</si>
  <si>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</si>
  <si>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</si>
  <si>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</si>
  <si>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</si>
  <si>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</si>
  <si>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</si>
  <si>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</si>
  <si>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</si>
  <si>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</si>
  <si>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</si>
  <si>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</si>
  <si>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</si>
  <si>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</si>
  <si>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</si>
  <si>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</si>
  <si>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</si>
  <si>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</si>
  <si>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</si>
  <si>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</si>
  <si>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</si>
  <si>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</si>
  <si>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</si>
  <si>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</si>
  <si>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</si>
  <si>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</si>
  <si>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</si>
  <si>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</si>
  <si>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</si>
  <si>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</si>
  <si>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</si>
  <si>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</si>
  <si>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</si>
  <si>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</si>
  <si>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</si>
  <si>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</si>
  <si>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</si>
  <si>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</si>
  <si>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</si>
  <si>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</si>
  <si>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</si>
  <si>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</si>
  <si>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</si>
  <si>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</si>
  <si>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</si>
  <si>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</si>
  <si>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</si>
  <si>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</si>
  <si>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</si>
  <si>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</si>
  <si>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</si>
  <si>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</si>
  <si>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</si>
  <si>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</si>
  <si>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</si>
  <si>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</si>
  <si>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</si>
  <si>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</si>
  <si>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</si>
  <si>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</si>
  <si>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</si>
  <si>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</si>
  <si>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</si>
  <si>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</si>
  <si>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</si>
  <si>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</si>
  <si>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</si>
  <si>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</si>
  <si>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</si>
  <si>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</si>
  <si>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</si>
  <si>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</si>
  <si>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</si>
  <si>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</si>
  <si>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</si>
  <si>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</si>
  <si>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</si>
  <si>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</si>
  <si>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</si>
  <si>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</si>
  <si>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</si>
  <si>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</si>
  <si>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</si>
  <si>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</si>
  <si>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</si>
  <si>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</si>
  <si>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</si>
  <si>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</si>
  <si>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</si>
  <si>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</si>
  <si>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</si>
  <si>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</si>
  <si>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</si>
  <si>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</si>
  <si>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</si>
  <si>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</si>
  <si>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</si>
  <si>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</si>
  <si>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</si>
  <si>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</si>
  <si>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</si>
  <si>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</si>
  <si>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</si>
  <si>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</si>
  <si>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</si>
  <si>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</si>
  <si>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</si>
  <si>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</si>
  <si>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</si>
  <si>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</si>
  <si>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</si>
  <si>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</si>
  <si>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</si>
  <si>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</si>
  <si>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</si>
  <si>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</si>
  <si>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</si>
  <si>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</si>
  <si>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</si>
  <si>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</si>
  <si>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</si>
  <si>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</si>
  <si>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</si>
  <si>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</si>
  <si>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</si>
  <si>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</si>
  <si>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</si>
  <si>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</si>
  <si>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</si>
  <si>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</si>
  <si>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</si>
  <si>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</si>
  <si>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</si>
  <si>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</si>
  <si>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</si>
  <si>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</si>
  <si>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</si>
  <si>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</si>
  <si>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</si>
  <si>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</si>
  <si>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</si>
  <si>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</si>
  <si>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</si>
  <si>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</si>
  <si>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</si>
  <si>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</si>
  <si>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</si>
  <si>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</si>
  <si>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</si>
  <si>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</si>
  <si>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</si>
  <si>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</si>
  <si>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</si>
  <si>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</si>
  <si>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</si>
  <si>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</si>
  <si>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</si>
  <si>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</si>
  <si>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</si>
  <si>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</si>
  <si>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</si>
  <si>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</si>
  <si>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</si>
  <si>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</si>
  <si>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</si>
  <si>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</si>
  <si>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</si>
  <si>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</si>
  <si>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</si>
  <si>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</si>
  <si>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</si>
  <si>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</si>
  <si>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</si>
  <si>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</si>
  <si>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</si>
  <si>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</si>
  <si>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</si>
  <si>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</si>
  <si>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</si>
  <si>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</si>
  <si>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</si>
  <si>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</si>
  <si>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</si>
  <si>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</si>
  <si>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</si>
  <si>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</si>
  <si>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</si>
  <si>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</si>
  <si>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</si>
  <si>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</si>
  <si>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</si>
  <si>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</si>
  <si>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</si>
  <si>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</si>
  <si>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</si>
  <si>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</si>
  <si>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</si>
  <si>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</si>
  <si>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</si>
  <si>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</si>
  <si>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</si>
  <si>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</si>
  <si>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</si>
  <si>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</si>
  <si>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</si>
  <si>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</si>
  <si>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</si>
  <si>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</si>
  <si>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</si>
  <si>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</si>
  <si>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</si>
  <si>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</si>
  <si>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</si>
  <si>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</si>
  <si>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</si>
  <si>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</si>
  <si>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</si>
  <si>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</si>
  <si>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</si>
  <si>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</si>
  <si>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</si>
  <si>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</si>
  <si>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</si>
  <si>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</si>
  <si>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</si>
  <si>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</si>
  <si>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</si>
  <si>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</si>
  <si>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</si>
  <si>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</si>
  <si>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</si>
  <si>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</si>
  <si>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</si>
  <si>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</si>
  <si>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</si>
  <si>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</si>
  <si>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</si>
  <si>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</si>
  <si>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</si>
  <si>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</si>
  <si>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</si>
  <si>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</si>
  <si>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</si>
  <si>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</si>
  <si>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</si>
  <si>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</si>
  <si>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</si>
  <si>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</si>
  <si>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</si>
  <si>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</si>
  <si>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</si>
  <si>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</si>
  <si>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</si>
  <si>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</si>
  <si>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</si>
  <si>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</si>
  <si>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</si>
  <si>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</si>
  <si>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</si>
  <si>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</si>
  <si>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</si>
  <si>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</si>
  <si>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</si>
  <si>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</si>
  <si>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</si>
  <si>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</si>
  <si>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</si>
  <si>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</si>
  <si>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</si>
  <si>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</si>
  <si>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</si>
  <si>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</si>
  <si>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</si>
  <si>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</si>
  <si>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</si>
  <si>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</si>
  <si>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</si>
  <si>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</si>
  <si>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</si>
  <si>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</si>
  <si>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</si>
  <si>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</si>
  <si>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</si>
  <si>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</si>
  <si>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</si>
  <si>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</si>
  <si>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</si>
  <si>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</si>
  <si>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</si>
  <si>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</si>
  <si>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</si>
  <si>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</si>
  <si>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</si>
  <si>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</si>
  <si>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</si>
  <si>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</si>
  <si>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</si>
  <si>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</si>
  <si>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</si>
  <si>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</si>
  <si>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</si>
  <si>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</si>
  <si>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</si>
  <si>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</si>
  <si>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</si>
  <si>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</si>
  <si>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</si>
  <si>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</si>
  <si>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</si>
  <si>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</si>
  <si>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</si>
  <si>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</si>
  <si>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</si>
  <si>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</si>
  <si>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</si>
  <si>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</si>
  <si>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</si>
  <si>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</si>
  <si>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</si>
  <si>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</si>
  <si>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</si>
  <si>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</si>
  <si>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</si>
  <si>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</si>
  <si>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</si>
  <si>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</si>
  <si>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</si>
  <si>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</si>
  <si>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</si>
  <si>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</si>
  <si>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</si>
  <si>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</si>
  <si>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</si>
  <si>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</si>
  <si>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</si>
  <si>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</si>
  <si>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</si>
  <si>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</si>
  <si>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</si>
  <si>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</si>
  <si>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</si>
  <si>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</si>
  <si>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</si>
  <si>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</si>
  <si>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</si>
  <si>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</si>
  <si>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</si>
  <si>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</si>
  <si>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</si>
  <si>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</si>
  <si>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</si>
  <si>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</si>
  <si>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</si>
  <si>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</si>
  <si>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</si>
  <si>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</si>
  <si>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</si>
  <si>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</si>
  <si>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</si>
  <si>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</si>
  <si>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</si>
  <si>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</si>
  <si>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</si>
  <si>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</si>
  <si>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</si>
  <si>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</si>
  <si>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</si>
  <si>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</si>
  <si>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</si>
  <si>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</si>
  <si>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</si>
  <si>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</si>
  <si>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</si>
  <si>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</si>
  <si>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</si>
  <si>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</si>
  <si>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</si>
  <si>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</si>
  <si>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</si>
  <si>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</si>
  <si>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</si>
  <si>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</si>
  <si>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</si>
  <si>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</si>
  <si>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</si>
  <si>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</si>
  <si>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</si>
  <si>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</si>
  <si>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</si>
  <si>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</si>
  <si>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</si>
  <si>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</si>
  <si>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</si>
  <si>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</si>
  <si>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</si>
  <si>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</si>
  <si>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</si>
  <si>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</si>
  <si>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</si>
  <si>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</si>
  <si>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</si>
  <si>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</si>
  <si>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</si>
  <si>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</si>
  <si>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</si>
  <si>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</si>
  <si>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</si>
  <si>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</si>
  <si>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</si>
  <si>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</si>
  <si>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</si>
  <si>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</si>
  <si>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</si>
  <si>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</si>
  <si>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</si>
  <si>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</si>
  <si>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</si>
  <si>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</si>
  <si>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</si>
  <si>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</si>
  <si>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</si>
  <si>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</si>
  <si>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</si>
  <si>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</si>
  <si>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</si>
  <si>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</si>
  <si>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</si>
  <si>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</si>
  <si>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</si>
  <si>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</si>
  <si>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</si>
  <si>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</si>
  <si>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</si>
  <si>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</si>
  <si>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</si>
  <si>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</si>
  <si>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</si>
  <si>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</si>
  <si>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</si>
  <si>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</si>
  <si>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</si>
  <si>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</si>
  <si>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</si>
  <si>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</si>
  <si>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</si>
  <si>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</si>
  <si>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</si>
  <si>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</si>
  <si>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</si>
  <si>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</si>
  <si>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</si>
  <si>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</si>
  <si>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</si>
  <si>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</si>
  <si>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</si>
  <si>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</si>
  <si>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</si>
  <si>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</si>
  <si>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</si>
  <si>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</si>
  <si>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</si>
  <si>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</si>
  <si>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</si>
  <si>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</si>
  <si>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</si>
  <si>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</si>
  <si>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</si>
  <si>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</si>
  <si>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</si>
  <si>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</si>
  <si>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</si>
  <si>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</si>
  <si>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</si>
  <si>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</si>
  <si>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</si>
  <si>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</si>
  <si>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</si>
  <si>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</si>
  <si>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</si>
  <si>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</si>
  <si>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</si>
  <si>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</si>
  <si>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</si>
  <si>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</si>
  <si>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</si>
  <si>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</si>
  <si>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</si>
  <si>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</si>
  <si>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</si>
  <si>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</si>
  <si>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</si>
  <si>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</si>
  <si>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</si>
  <si>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</si>
  <si>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</si>
  <si>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</si>
  <si>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</si>
  <si>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</si>
  <si>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</si>
  <si>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</si>
  <si>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</si>
  <si>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</si>
  <si>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</si>
  <si>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</si>
  <si>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</si>
  <si>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</si>
  <si>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</si>
  <si>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</si>
  <si>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</si>
  <si>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</si>
  <si>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</si>
  <si>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</si>
  <si>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</si>
  <si>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</si>
  <si>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</si>
  <si>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</si>
  <si>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</si>
  <si>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</si>
  <si>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</si>
  <si>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</si>
  <si>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</si>
  <si>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</si>
  <si>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</si>
  <si>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</si>
  <si>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</si>
  <si>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</si>
  <si>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</si>
  <si>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</si>
  <si>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</si>
  <si>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</si>
  <si>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</si>
  <si>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</si>
  <si>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</si>
  <si>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</si>
  <si>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</si>
  <si>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</si>
  <si>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</si>
  <si>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</si>
  <si>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</si>
  <si>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</si>
  <si>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</si>
  <si>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</si>
  <si>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</si>
  <si>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</si>
  <si>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</si>
  <si>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</si>
  <si>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</si>
  <si>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</si>
  <si>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</si>
  <si>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</si>
  <si>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</si>
  <si>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</si>
  <si>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</si>
  <si>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</si>
  <si>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</si>
  <si>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</si>
  <si>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</si>
  <si>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</si>
  <si>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</si>
  <si>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</si>
  <si>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</si>
  <si>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</si>
  <si>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</si>
  <si>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</si>
  <si>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</si>
  <si>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</si>
  <si>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</si>
  <si>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</si>
  <si>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</si>
  <si>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</si>
  <si>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</si>
  <si>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</si>
  <si>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</si>
  <si>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</si>
  <si>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</si>
  <si>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</si>
  <si>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</si>
  <si>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</si>
  <si>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</si>
  <si>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</si>
  <si>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</si>
  <si>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</si>
  <si>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</si>
  <si>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</si>
  <si>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</si>
  <si>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</si>
  <si>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</si>
  <si>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</si>
  <si>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</si>
  <si>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</si>
  <si>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</si>
  <si>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</si>
  <si>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</si>
  <si>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</si>
  <si>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</si>
  <si>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</si>
  <si>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</si>
  <si>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</si>
  <si>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</si>
  <si>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</si>
  <si>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</si>
  <si>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</si>
  <si>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</si>
  <si>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</si>
  <si>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</si>
  <si>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</si>
  <si>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</si>
  <si>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</si>
  <si>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</si>
  <si>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</si>
  <si>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</si>
  <si>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</si>
  <si>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</si>
  <si>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</si>
  <si>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</si>
  <si>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</si>
  <si>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</si>
  <si>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</si>
  <si>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</si>
  <si>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</si>
  <si>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</si>
  <si>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</si>
  <si>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</si>
  <si>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</si>
  <si>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</si>
  <si>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</si>
  <si>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</si>
  <si>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</si>
  <si>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</si>
  <si>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</si>
  <si>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</si>
  <si>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</si>
  <si>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</si>
  <si>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</si>
  <si>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</si>
  <si>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</si>
  <si>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</si>
  <si>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</si>
  <si>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</si>
  <si>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</si>
  <si>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</si>
  <si>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</si>
  <si>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</si>
  <si>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</si>
  <si>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</si>
  <si>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</si>
  <si>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</si>
  <si>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</si>
  <si>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</si>
  <si>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</si>
  <si>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</si>
  <si>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</si>
  <si>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</si>
  <si>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</si>
  <si>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</si>
  <si>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</si>
  <si>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</si>
  <si>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</si>
  <si>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</si>
  <si>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</si>
  <si>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</si>
  <si>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</si>
  <si>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</si>
  <si>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</si>
  <si>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</si>
  <si>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</si>
  <si>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</si>
  <si>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</si>
  <si>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</si>
  <si>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</si>
  <si>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</si>
  <si>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</si>
  <si>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</si>
  <si>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</si>
  <si>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</si>
  <si>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</si>
  <si>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</si>
  <si>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</si>
  <si>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</si>
  <si>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</si>
  <si>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</si>
  <si>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</si>
  <si>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</si>
  <si>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</si>
  <si>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</si>
  <si>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</si>
  <si>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</si>
  <si>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</si>
  <si>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</si>
  <si>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</si>
  <si>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</si>
  <si>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</si>
  <si>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</si>
  <si>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</si>
  <si>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</si>
  <si>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</si>
  <si>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</si>
  <si>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</si>
  <si>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</si>
  <si>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</si>
  <si>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</si>
  <si>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</si>
  <si>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</si>
  <si>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</si>
  <si>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</si>
  <si>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</si>
  <si>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</si>
  <si>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</si>
  <si>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</si>
  <si>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</si>
  <si>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</si>
  <si>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</si>
  <si>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</si>
  <si>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</si>
  <si>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</si>
  <si>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</si>
  <si>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</si>
  <si>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</si>
  <si>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</si>
  <si>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</si>
  <si>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</si>
  <si>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</si>
  <si>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</si>
  <si>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</si>
  <si>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</si>
  <si>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</si>
  <si>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</si>
  <si>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</si>
  <si>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</si>
  <si>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</si>
  <si>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</si>
  <si>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</si>
  <si>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</si>
  <si>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</si>
  <si>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</si>
  <si>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</si>
  <si>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</si>
  <si>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</si>
  <si>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</si>
  <si>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</si>
  <si>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</si>
  <si>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</si>
  <si>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</si>
  <si>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</si>
  <si>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</si>
  <si>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</si>
  <si>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</si>
  <si>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</si>
  <si>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</si>
  <si>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</si>
  <si>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</si>
  <si>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</si>
  <si>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</si>
  <si>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</si>
  <si>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</si>
  <si>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</si>
  <si>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</si>
  <si>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</si>
  <si>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</si>
  <si>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</si>
  <si>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</si>
  <si>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</si>
  <si>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</si>
  <si>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</si>
  <si>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</si>
  <si>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</si>
  <si>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</si>
  <si>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</si>
  <si>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</si>
  <si>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</si>
  <si>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</si>
  <si>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</si>
  <si>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</si>
  <si>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</si>
  <si>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</si>
  <si>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</si>
  <si>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</si>
  <si>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</si>
  <si>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</si>
  <si>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</si>
  <si>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</si>
  <si>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</si>
  <si>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</si>
  <si>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</si>
  <si>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</si>
  <si>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</si>
  <si>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</si>
  <si>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</si>
  <si>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</si>
  <si>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</si>
  <si>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</si>
  <si>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</si>
  <si>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</si>
  <si>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</si>
  <si>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</si>
  <si>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</si>
  <si>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</si>
  <si>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</si>
  <si>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</si>
  <si>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</si>
  <si>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</si>
  <si>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</si>
  <si>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</si>
  <si>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</si>
  <si>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</si>
  <si>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</si>
  <si>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</si>
  <si>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</si>
  <si>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</si>
  <si>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</si>
  <si>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</si>
  <si>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</si>
  <si>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</si>
  <si>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</si>
  <si>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</si>
  <si>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</si>
  <si>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</si>
  <si>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</si>
  <si>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</si>
  <si>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</si>
  <si>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</si>
  <si>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</si>
  <si>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</si>
  <si>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</si>
  <si>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</si>
  <si>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</si>
  <si>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</si>
  <si>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</si>
  <si>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</si>
  <si>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</si>
  <si>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</si>
  <si>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</si>
  <si>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</si>
  <si>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</si>
  <si>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</si>
  <si>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</si>
  <si>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</si>
  <si>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</si>
  <si>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</si>
  <si>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</si>
  <si>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</si>
  <si>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</si>
  <si>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</si>
  <si>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</si>
  <si>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</si>
  <si>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</si>
  <si>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</si>
  <si>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</si>
  <si>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</si>
  <si>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</si>
  <si>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</si>
  <si>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</si>
  <si>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</si>
  <si>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</si>
  <si>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</si>
  <si>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</si>
  <si>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</si>
  <si>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</si>
  <si>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</si>
  <si>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</si>
  <si>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</si>
  <si>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</si>
  <si>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</si>
  <si>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</si>
  <si>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</si>
  <si>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</si>
  <si>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</si>
  <si>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</si>
  <si>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</si>
  <si>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</si>
  <si>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</si>
  <si>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</si>
  <si>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</si>
  <si>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</si>
  <si>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</si>
  <si>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</si>
  <si>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</si>
  <si>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</si>
  <si>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</si>
  <si>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</si>
  <si>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</si>
  <si>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</si>
  <si>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</si>
  <si>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</si>
  <si>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</si>
  <si>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</si>
  <si>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</si>
  <si>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</si>
  <si>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</si>
  <si>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</si>
  <si>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</si>
  <si>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</si>
  <si>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</si>
  <si>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</si>
  <si>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</si>
  <si>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</si>
  <si>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</si>
  <si>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</si>
  <si>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</si>
  <si>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</si>
  <si>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</si>
  <si>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</si>
  <si>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</si>
  <si>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</si>
  <si>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</si>
  <si>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</si>
  <si>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</si>
  <si>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</si>
  <si>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</si>
  <si>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</si>
  <si>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</si>
  <si>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</si>
  <si>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</si>
  <si>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</si>
  <si>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</si>
  <si>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</si>
  <si>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</si>
  <si>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</si>
  <si>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</si>
  <si>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</si>
  <si>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</si>
  <si>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</si>
  <si>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</si>
  <si>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</si>
  <si>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</si>
  <si>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</si>
  <si>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</si>
  <si>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</si>
  <si>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</si>
  <si>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</si>
  <si>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</si>
  <si>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</si>
  <si>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</si>
  <si>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</si>
  <si>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</si>
  <si>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</si>
  <si>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</si>
  <si>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</si>
  <si>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</si>
  <si>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</si>
  <si>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</si>
  <si>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</si>
  <si>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</si>
  <si>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</si>
  <si>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</si>
  <si>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</si>
  <si>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</si>
  <si>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</si>
  <si>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</si>
  <si>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</si>
  <si>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</si>
  <si>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</si>
  <si>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</si>
  <si>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</si>
  <si>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</si>
  <si>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</si>
  <si>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</si>
  <si>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</si>
  <si>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</si>
  <si>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</si>
  <si>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</si>
  <si>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</si>
  <si>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</si>
  <si>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</si>
  <si>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</si>
  <si>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</si>
  <si>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</si>
  <si>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</si>
  <si>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</si>
  <si>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</si>
  <si>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</si>
  <si>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</si>
  <si>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</si>
  <si>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</si>
  <si>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</si>
  <si>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</si>
  <si>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</si>
  <si>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</si>
  <si>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</si>
  <si>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</si>
  <si>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</si>
  <si>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</si>
  <si>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</si>
  <si>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</si>
  <si>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</si>
  <si>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</si>
  <si>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</si>
  <si>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</si>
  <si>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</si>
  <si>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</si>
  <si>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</si>
  <si>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</si>
  <si>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</si>
  <si>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</si>
  <si>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</si>
  <si>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</si>
  <si>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</si>
  <si>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</si>
  <si>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</si>
  <si>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</si>
  <si>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</si>
  <si>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</si>
  <si>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</si>
  <si>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</si>
  <si>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</si>
  <si>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</si>
  <si>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</si>
  <si>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</si>
  <si>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</si>
  <si>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</si>
  <si>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</si>
  <si>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</si>
  <si>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</si>
  <si>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</si>
  <si>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</si>
  <si>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</si>
  <si>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</si>
  <si>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</si>
  <si>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</si>
  <si>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</si>
  <si>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</si>
  <si>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</si>
  <si>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</si>
  <si>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</si>
  <si>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</si>
  <si>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</si>
  <si>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</si>
  <si>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</si>
  <si>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</si>
  <si>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</si>
  <si>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</si>
  <si>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</si>
  <si>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</si>
  <si>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</si>
  <si>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</si>
  <si>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</si>
  <si>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</si>
  <si>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</si>
  <si>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</si>
  <si>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</si>
  <si>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</si>
  <si>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</si>
  <si>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</si>
  <si>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</si>
  <si>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</si>
  <si>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</si>
  <si>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</si>
  <si>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</si>
  <si>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</si>
  <si>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</si>
  <si>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</si>
  <si>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</si>
  <si>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</si>
  <si>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</si>
  <si>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</si>
  <si>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</si>
  <si>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</si>
  <si>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</si>
  <si>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</si>
  <si>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</si>
  <si>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</si>
  <si>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</si>
  <si>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</si>
  <si>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</si>
  <si>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</si>
  <si>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</si>
  <si>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</si>
  <si>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</si>
  <si>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</si>
  <si>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</si>
  <si>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</si>
  <si>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</si>
  <si>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</si>
  <si>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</si>
  <si>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</si>
  <si>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</si>
  <si>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</si>
  <si>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</si>
  <si>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</si>
  <si>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</si>
  <si>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</si>
  <si>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</si>
  <si>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</si>
  <si>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</si>
  <si>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</si>
  <si>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</si>
  <si>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</si>
  <si>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</si>
  <si>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</si>
  <si>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</si>
  <si>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</si>
  <si>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</si>
  <si>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</si>
  <si>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</si>
  <si>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</si>
  <si>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</si>
  <si>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</si>
  <si>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</si>
  <si>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</si>
  <si>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</si>
  <si>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</si>
  <si>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</si>
  <si>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</si>
  <si>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</si>
  <si>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</si>
  <si>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</si>
  <si>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</si>
  <si>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</si>
  <si>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</si>
  <si>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</si>
  <si>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</si>
  <si>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</si>
  <si>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</si>
  <si>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</si>
  <si>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</si>
  <si>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</si>
  <si>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</si>
  <si>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</si>
  <si>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</si>
  <si>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</si>
  <si>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</si>
  <si>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</si>
  <si>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</si>
  <si>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</si>
  <si>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</si>
  <si>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</si>
  <si>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</si>
  <si>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</si>
  <si>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</si>
  <si>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</si>
  <si>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</si>
  <si>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</si>
  <si>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</si>
  <si>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</si>
  <si>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</si>
  <si>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</si>
  <si>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</si>
  <si>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</si>
  <si>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</si>
  <si>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</si>
  <si>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</si>
  <si>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</si>
  <si>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</si>
  <si>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</si>
  <si>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</si>
  <si>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</si>
  <si>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</si>
  <si>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</si>
  <si>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</si>
  <si>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</si>
  <si>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</si>
  <si>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</si>
  <si>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</si>
  <si>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</si>
  <si>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</si>
  <si>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</si>
  <si>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</si>
  <si>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</si>
  <si>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</si>
  <si>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</si>
  <si>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</si>
  <si>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</si>
  <si>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</si>
  <si>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</si>
  <si>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</si>
  <si>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</si>
  <si>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</si>
  <si>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</si>
  <si>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</si>
  <si>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</si>
  <si>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</si>
  <si>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</si>
  <si>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</si>
  <si>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</si>
  <si>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</si>
  <si>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</si>
  <si>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</si>
  <si>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</si>
  <si>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</si>
  <si>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</si>
  <si>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</si>
  <si>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</si>
  <si>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</si>
  <si>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</si>
  <si>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</si>
  <si>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</si>
  <si>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</si>
  <si>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</si>
  <si>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</si>
  <si>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</si>
  <si>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</si>
  <si>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</si>
  <si>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</si>
  <si>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</si>
  <si>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</si>
  <si>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</si>
  <si>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</si>
  <si>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</si>
  <si>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</si>
  <si>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</si>
  <si>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</si>
  <si>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</si>
  <si>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</si>
  <si>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</si>
  <si>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</si>
  <si>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</si>
  <si>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</si>
  <si>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</si>
  <si>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</si>
  <si>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</si>
  <si>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</si>
  <si>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</si>
  <si>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</si>
  <si>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</si>
  <si>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</si>
  <si>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</si>
  <si>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</si>
  <si>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</si>
  <si>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</si>
  <si>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</si>
  <si>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</si>
  <si>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</si>
  <si>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</si>
  <si>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</si>
  <si>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</si>
  <si>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</si>
  <si>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</si>
  <si>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</si>
  <si>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</si>
  <si>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</si>
  <si>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</si>
  <si>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</si>
  <si>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</si>
  <si>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</si>
  <si>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</si>
  <si>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</si>
  <si>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</si>
  <si>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</si>
  <si>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</si>
  <si>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</si>
  <si>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</si>
  <si>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</si>
  <si>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</si>
  <si>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</si>
  <si>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</si>
  <si>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</si>
  <si>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</si>
  <si>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</si>
  <si>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</si>
  <si>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</si>
  <si>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</si>
  <si>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</si>
  <si>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</si>
  <si>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</si>
  <si>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</si>
  <si>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</si>
  <si>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</si>
  <si>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</si>
  <si>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</si>
  <si>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</si>
  <si>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</si>
  <si>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</si>
  <si>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</si>
  <si>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</si>
  <si>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</si>
  <si>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</si>
  <si>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</si>
  <si>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</si>
  <si>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</si>
  <si>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</si>
  <si>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</si>
  <si>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</si>
  <si>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</si>
  <si>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</si>
  <si>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</si>
  <si>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</si>
  <si>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</si>
  <si>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</si>
  <si>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</si>
  <si>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</si>
  <si>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</si>
  <si>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</si>
  <si>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</si>
  <si>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</si>
  <si>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</si>
  <si>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</si>
  <si>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</si>
  <si>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</si>
  <si>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</si>
  <si>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</si>
  <si>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</si>
  <si>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</si>
  <si>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</si>
  <si>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</si>
  <si>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</si>
  <si>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</si>
  <si>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</si>
  <si>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</si>
  <si>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</si>
  <si>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</si>
  <si>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</si>
  <si>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</si>
  <si>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</si>
  <si>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</si>
  <si>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</si>
  <si>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</si>
  <si>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</si>
  <si>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</si>
  <si>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</si>
  <si>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</si>
  <si>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</si>
  <si>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</si>
  <si>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</si>
  <si>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</si>
  <si>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</si>
  <si>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</si>
  <si>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</si>
  <si>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</si>
  <si>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</si>
  <si>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</si>
  <si>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</si>
  <si>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</si>
  <si>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</si>
  <si>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</si>
  <si>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</si>
  <si>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</si>
  <si>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</si>
  <si>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</si>
  <si>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</si>
  <si>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</si>
  <si>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</si>
  <si>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</si>
  <si>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</si>
  <si>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</si>
  <si>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</si>
  <si>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</si>
  <si>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</si>
  <si>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</si>
  <si>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</si>
  <si>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</si>
  <si>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</si>
  <si>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</si>
  <si>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</si>
  <si>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</si>
  <si>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</si>
  <si>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</si>
  <si>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</si>
  <si>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</si>
  <si>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</si>
  <si>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</si>
  <si>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</si>
  <si>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</si>
  <si>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</si>
  <si>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</si>
  <si>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</si>
  <si>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</si>
  <si>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</si>
  <si>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</si>
  <si>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</si>
  <si>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</si>
  <si>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</si>
  <si>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</si>
  <si>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</si>
  <si>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</si>
  <si>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</si>
  <si>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</si>
  <si>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</si>
  <si>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</si>
  <si>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</si>
  <si>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</si>
  <si>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</si>
  <si>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</si>
  <si>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</si>
  <si>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</si>
  <si>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</si>
  <si>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</si>
  <si>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</si>
  <si>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</si>
  <si>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</si>
  <si>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</si>
  <si>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</si>
  <si>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</si>
  <si>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</si>
  <si>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</si>
  <si>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</si>
  <si>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</si>
  <si>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</si>
  <si>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</si>
  <si>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</si>
  <si>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</si>
  <si>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</si>
  <si>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</si>
  <si>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</si>
  <si>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</si>
  <si>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</si>
  <si>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</si>
  <si>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</si>
  <si>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</si>
  <si>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</si>
  <si>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</si>
  <si>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</si>
  <si>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</si>
  <si>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</si>
  <si>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</si>
  <si>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</si>
  <si>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</si>
  <si>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</si>
  <si>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</si>
  <si>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</si>
  <si>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</si>
  <si>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</si>
  <si>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</si>
  <si>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</si>
  <si>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</si>
  <si>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</si>
  <si>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</si>
  <si>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</si>
  <si>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</si>
  <si>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</si>
  <si>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</si>
  <si>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</si>
  <si>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</si>
  <si>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</si>
  <si>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</si>
  <si>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</si>
  <si>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</si>
  <si>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</si>
  <si>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</si>
  <si>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</si>
  <si>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</si>
  <si>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</si>
  <si>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</si>
  <si>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</si>
  <si>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</si>
  <si>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</si>
  <si>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</si>
  <si>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</si>
  <si>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</si>
  <si>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</si>
  <si>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</si>
  <si>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</si>
  <si>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</si>
  <si>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</si>
  <si>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</si>
  <si>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</si>
  <si>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</si>
  <si>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</si>
  <si>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</si>
  <si>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</si>
  <si>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</si>
  <si>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</si>
  <si>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</si>
  <si>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</si>
  <si>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</si>
  <si>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</si>
  <si>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</si>
  <si>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</si>
  <si>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</si>
  <si>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</si>
  <si>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</si>
  <si>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</si>
  <si>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</si>
  <si>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</si>
  <si>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</si>
  <si>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</si>
  <si>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</si>
  <si>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</si>
  <si>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</si>
  <si>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</si>
  <si>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</si>
  <si>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</si>
  <si>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</si>
  <si>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</si>
  <si>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</si>
  <si>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</si>
  <si>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</si>
  <si>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</si>
  <si>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</si>
  <si>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</si>
  <si>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</si>
  <si>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</si>
  <si>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</si>
  <si>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</si>
  <si>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</si>
  <si>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</si>
  <si>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</si>
  <si>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</si>
  <si>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</si>
  <si>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</si>
  <si>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</si>
  <si>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</si>
  <si>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</si>
  <si>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</si>
  <si>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</si>
  <si>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</si>
  <si>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</si>
  <si>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</si>
  <si>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</si>
  <si>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</si>
  <si>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</si>
  <si>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</si>
  <si>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</si>
  <si>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</si>
  <si>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</si>
  <si>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</si>
  <si>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</si>
  <si>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</si>
  <si>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</si>
  <si>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</si>
  <si>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</si>
  <si>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</si>
  <si>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</si>
  <si>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</si>
  <si>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</si>
  <si>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</si>
  <si>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</si>
  <si>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</si>
  <si>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</si>
  <si>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</si>
  <si>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</si>
  <si>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</si>
  <si>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</si>
  <si>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</si>
  <si>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</si>
  <si>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</si>
  <si>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</si>
  <si>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</si>
  <si>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</si>
  <si>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</si>
  <si>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</si>
  <si>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</si>
  <si>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</si>
  <si>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</si>
  <si>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</si>
  <si>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</si>
  <si>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</si>
  <si>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</si>
  <si>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</si>
  <si>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</si>
  <si>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</si>
  <si>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</si>
  <si>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</si>
  <si>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</si>
  <si>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</si>
  <si>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</si>
  <si>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</si>
  <si>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</si>
  <si>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</si>
  <si>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</si>
  <si>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</si>
  <si>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</si>
  <si>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</si>
  <si>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</si>
  <si>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</si>
  <si>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</si>
  <si>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</si>
  <si>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</si>
  <si>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</si>
  <si>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</si>
  <si>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</si>
  <si>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</si>
  <si>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</si>
  <si>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</si>
  <si>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</si>
  <si>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</si>
  <si>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</si>
  <si>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</si>
  <si>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</si>
  <si>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</si>
  <si>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</si>
  <si>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</si>
  <si>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</si>
  <si>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</si>
  <si>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</si>
  <si>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</si>
  <si>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</si>
  <si>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</si>
  <si>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</si>
  <si>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</si>
  <si>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</si>
  <si>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</si>
  <si>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</si>
  <si>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</si>
  <si>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</si>
  <si>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</si>
  <si>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</si>
  <si>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</si>
  <si>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</si>
  <si>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</si>
  <si>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</si>
  <si>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</si>
  <si>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</si>
  <si>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</si>
  <si>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</si>
  <si>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</si>
  <si>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</si>
  <si>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</si>
  <si>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</si>
  <si>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</si>
  <si>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</si>
  <si>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</si>
  <si>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</si>
  <si>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</si>
  <si>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</si>
  <si>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</si>
  <si>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</si>
  <si>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</si>
  <si>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</si>
  <si>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</si>
  <si>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</si>
  <si>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</si>
  <si>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</si>
  <si>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</si>
  <si>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</si>
  <si>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</si>
  <si>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</si>
  <si>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</si>
  <si>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</si>
  <si>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</si>
  <si>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</si>
  <si>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</si>
  <si>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</si>
  <si>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</si>
  <si>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</si>
  <si>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</si>
  <si>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</si>
  <si>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</si>
  <si>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</si>
  <si>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</si>
  <si>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</si>
  <si>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</si>
  <si>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</si>
  <si>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</si>
  <si>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</si>
  <si>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</si>
  <si>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</si>
  <si>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</si>
  <si>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</si>
  <si>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</si>
  <si>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</si>
  <si>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</si>
  <si>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</si>
  <si>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</si>
  <si>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</si>
  <si>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</si>
  <si>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</si>
  <si>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</si>
  <si>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</si>
  <si>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</si>
  <si>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</si>
  <si>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</si>
  <si>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</si>
  <si>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</si>
  <si>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</si>
  <si>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</si>
  <si>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</si>
  <si>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</si>
  <si>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</si>
  <si>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</si>
  <si>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</si>
  <si>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</si>
  <si>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</si>
  <si>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</si>
  <si>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</si>
  <si>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</si>
  <si>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</si>
  <si>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</si>
  <si>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</si>
  <si>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</si>
  <si>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</si>
  <si>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</si>
  <si>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</si>
  <si>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</si>
  <si>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</si>
  <si>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</si>
  <si>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</si>
  <si>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</si>
  <si>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</si>
  <si>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</si>
  <si>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</si>
  <si>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</si>
  <si>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</si>
  <si>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</si>
  <si>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</si>
  <si>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</si>
  <si>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</si>
  <si>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</si>
  <si>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</si>
  <si>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</si>
  <si>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</si>
  <si>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</si>
  <si>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</si>
  <si>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</si>
  <si>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</si>
  <si>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</si>
  <si>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</si>
  <si>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</si>
  <si>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</si>
  <si>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</si>
  <si>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</si>
  <si>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</si>
  <si>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</si>
  <si>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</si>
  <si>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</si>
  <si>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</si>
  <si>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</si>
  <si>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</si>
  <si>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</si>
  <si>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</si>
  <si>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</si>
  <si>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</si>
  <si>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</si>
  <si>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</si>
  <si>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</si>
  <si>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</si>
  <si>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</si>
  <si>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</si>
  <si>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</si>
  <si>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</si>
  <si>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</si>
  <si>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</si>
  <si>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</si>
  <si>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</si>
  <si>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</si>
  <si>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</si>
  <si>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</si>
  <si>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</si>
  <si>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</si>
  <si>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</si>
  <si>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</si>
  <si>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</si>
  <si>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</si>
  <si>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</si>
  <si>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</si>
  <si>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</si>
  <si>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</si>
  <si>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</si>
  <si>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</si>
  <si>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</si>
  <si>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</si>
  <si>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</si>
  <si>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</si>
  <si>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</si>
  <si>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</si>
  <si>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</si>
  <si>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</si>
  <si>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</si>
  <si>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</si>
  <si>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</si>
  <si>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</si>
  <si>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</si>
  <si>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</si>
  <si>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</si>
  <si>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</si>
  <si>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</si>
  <si>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</si>
  <si>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</si>
  <si>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</si>
  <si>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</si>
  <si>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</si>
  <si>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</si>
  <si>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</si>
  <si>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</si>
  <si>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</si>
  <si>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</si>
  <si>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</si>
  <si>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</si>
  <si>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</si>
  <si>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</si>
  <si>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</si>
  <si>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</si>
  <si>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</si>
  <si>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</si>
  <si>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</si>
  <si>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</si>
  <si>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</si>
  <si>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</si>
  <si>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</si>
  <si>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</si>
  <si>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</si>
  <si>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</si>
  <si>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</si>
  <si>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</si>
  <si>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</si>
  <si>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</si>
  <si>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</si>
  <si>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</si>
  <si>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</si>
  <si>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</si>
  <si>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</si>
  <si>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</si>
  <si>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</si>
  <si>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</si>
  <si>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</si>
  <si>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</si>
  <si>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</si>
  <si>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</si>
  <si>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</si>
  <si>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</si>
  <si>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</si>
  <si>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</si>
  <si>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</si>
  <si>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</si>
  <si>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</si>
  <si>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</si>
  <si>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</si>
  <si>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</si>
  <si>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</si>
  <si>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</si>
  <si>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</si>
  <si>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</si>
  <si>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</si>
  <si>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</si>
  <si>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</si>
  <si>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</si>
  <si>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</si>
  <si>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</si>
  <si>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</si>
  <si>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</si>
  <si>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</si>
  <si>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</si>
  <si>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</si>
  <si>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</si>
  <si>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</si>
  <si>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</si>
  <si>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</si>
  <si>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</si>
  <si>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</si>
  <si>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</si>
  <si>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</si>
  <si>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</si>
  <si>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</si>
  <si>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</si>
  <si>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</si>
  <si>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</si>
  <si>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</si>
  <si>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</si>
  <si>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</si>
  <si>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</si>
  <si>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</si>
  <si>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</si>
  <si>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</si>
  <si>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</si>
  <si>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</si>
  <si>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</si>
  <si>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</si>
  <si>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</si>
  <si>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</si>
  <si>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</si>
  <si>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</si>
  <si>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</si>
  <si>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</si>
  <si>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</si>
  <si>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</si>
  <si>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</si>
  <si>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</si>
  <si>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</si>
  <si>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</si>
  <si>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</si>
  <si>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</si>
  <si>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</si>
  <si>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</si>
  <si>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</si>
  <si>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</si>
  <si>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</si>
  <si>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</si>
  <si>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</si>
  <si>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</si>
  <si>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</si>
  <si>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</si>
  <si>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</si>
  <si>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</si>
  <si>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</si>
  <si>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</si>
  <si>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</si>
  <si>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</si>
  <si>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</si>
  <si>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</si>
  <si>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</si>
  <si>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</si>
  <si>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</si>
  <si>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</si>
  <si>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</si>
  <si>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</si>
  <si>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</si>
  <si>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</si>
  <si>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</si>
  <si>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</si>
  <si>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</si>
  <si>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</si>
  <si>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</si>
  <si>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</si>
  <si>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</si>
  <si>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</si>
  <si>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</si>
  <si>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</si>
  <si>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</si>
  <si>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</si>
  <si>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</si>
  <si>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</si>
  <si>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</si>
  <si>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</si>
  <si>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</si>
  <si>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</si>
  <si>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</si>
  <si>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</si>
  <si>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</si>
  <si>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</si>
  <si>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</si>
  <si>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</si>
  <si>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</si>
  <si>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</si>
  <si>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</si>
  <si>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</si>
  <si>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</si>
  <si>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</si>
  <si>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</si>
  <si>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</si>
  <si>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</si>
  <si>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</si>
  <si>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</si>
  <si>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</si>
  <si>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</si>
  <si>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</si>
  <si>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</si>
  <si>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</si>
  <si>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</si>
  <si>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</si>
  <si>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</si>
  <si>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</si>
  <si>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</si>
  <si>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</si>
  <si>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</si>
  <si>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</si>
  <si>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</si>
  <si>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</si>
  <si>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</si>
  <si>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</si>
  <si>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</si>
  <si>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</si>
  <si>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</si>
  <si>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</si>
  <si>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</si>
  <si>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</si>
  <si>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</si>
  <si>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</si>
  <si>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</si>
  <si>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</si>
  <si>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</si>
  <si>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</si>
  <si>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</si>
  <si>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</si>
  <si>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</si>
  <si>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</si>
  <si>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</si>
  <si>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</si>
  <si>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</si>
  <si>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</si>
  <si>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</si>
  <si>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</si>
  <si>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</si>
  <si>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</si>
  <si>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</si>
  <si>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</si>
  <si>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</si>
  <si>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</si>
  <si>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</si>
  <si>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</si>
  <si>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</si>
  <si>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</si>
  <si>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</si>
  <si>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</si>
  <si>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</si>
  <si>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</si>
  <si>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</si>
  <si>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</si>
  <si>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</si>
  <si>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</si>
  <si>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</si>
  <si>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</si>
  <si>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</si>
  <si>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</si>
  <si>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</si>
  <si>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</si>
  <si>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</si>
  <si>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</si>
  <si>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</si>
  <si>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</si>
  <si>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</si>
  <si>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</si>
  <si>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</si>
  <si>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</si>
  <si>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</si>
  <si>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</si>
  <si>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</si>
  <si>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</si>
  <si>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</si>
  <si>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</si>
  <si>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</si>
  <si>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</si>
  <si>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</si>
  <si>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</si>
  <si>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</si>
  <si>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</si>
  <si>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</si>
  <si>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</si>
  <si>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</si>
  <si>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</si>
  <si>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</si>
  <si>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</si>
  <si>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</si>
  <si>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</si>
  <si>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</si>
  <si>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</si>
  <si>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</si>
  <si>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</si>
  <si>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</si>
  <si>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</si>
  <si>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</si>
  <si>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</si>
  <si>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</si>
  <si>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</si>
  <si>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</si>
  <si>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</si>
  <si>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</si>
  <si>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</si>
  <si>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</si>
  <si>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</si>
  <si>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</si>
  <si>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</si>
  <si>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</si>
  <si>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</si>
  <si>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</si>
  <si>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</si>
  <si>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</si>
  <si>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</si>
  <si>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</si>
  <si>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</si>
  <si>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</si>
  <si>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</si>
  <si>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</si>
  <si>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</si>
  <si>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</si>
  <si>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</si>
  <si>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</si>
  <si>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</si>
  <si>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</si>
  <si>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</si>
  <si>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</si>
  <si>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</si>
  <si>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</si>
  <si>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</si>
  <si>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</si>
  <si>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</si>
  <si>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</si>
  <si>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</si>
  <si>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</si>
  <si>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</si>
  <si>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</si>
  <si>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</si>
  <si>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</si>
  <si>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</si>
  <si>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</si>
  <si>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</si>
  <si>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</si>
  <si>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</si>
  <si>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</si>
  <si>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</si>
  <si>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</si>
  <si>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</si>
  <si>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</si>
  <si>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</si>
  <si>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</si>
  <si>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</si>
  <si>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</si>
  <si>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</si>
  <si>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</si>
  <si>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</si>
  <si>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</si>
  <si>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</si>
  <si>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</si>
  <si>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</si>
  <si>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</si>
  <si>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</si>
  <si>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</si>
  <si>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</si>
  <si>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</si>
  <si>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</si>
  <si>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</si>
  <si>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</si>
  <si>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</si>
  <si>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</si>
  <si>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</si>
  <si>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</si>
  <si>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</si>
  <si>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</si>
  <si>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</si>
  <si>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</si>
  <si>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</si>
  <si>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</si>
  <si>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</si>
  <si>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</si>
  <si>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</si>
  <si>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</si>
  <si>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</si>
  <si>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</si>
  <si>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</si>
  <si>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</si>
  <si>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</si>
  <si>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</si>
  <si>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</si>
  <si>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</si>
  <si>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</si>
  <si>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</si>
  <si>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</si>
  <si>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</si>
  <si>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</si>
  <si>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</si>
  <si>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</si>
  <si>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</si>
  <si>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</si>
  <si>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</si>
  <si>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</si>
  <si>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</si>
  <si>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</si>
  <si>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</si>
  <si>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</si>
  <si>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</si>
  <si>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</si>
  <si>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</si>
  <si>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</si>
  <si>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</si>
  <si>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</si>
  <si>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</si>
  <si>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</si>
  <si>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</si>
  <si>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</si>
  <si>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</si>
  <si>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</si>
  <si>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</si>
  <si>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</si>
  <si>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</si>
  <si>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</si>
  <si>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</si>
  <si>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</si>
  <si>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</si>
  <si>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</si>
  <si>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</si>
  <si>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</si>
  <si>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</si>
  <si>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</si>
  <si>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</si>
  <si>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</si>
  <si>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</si>
  <si>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</si>
  <si>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</si>
  <si>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</si>
  <si>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</si>
  <si>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</si>
  <si>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</si>
  <si>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</si>
  <si>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</si>
  <si>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</si>
  <si>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</si>
  <si>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</si>
  <si>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</si>
  <si>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</si>
  <si>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</si>
  <si>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</si>
  <si>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</si>
  <si>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</si>
  <si>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</si>
  <si>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</si>
  <si>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</si>
  <si>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</si>
  <si>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</si>
  <si>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</si>
  <si>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</si>
  <si>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</si>
  <si>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</si>
  <si>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</si>
  <si>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</si>
  <si>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</si>
  <si>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</si>
  <si>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</si>
  <si>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</si>
  <si>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</si>
  <si>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</si>
  <si>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</si>
  <si>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</si>
  <si>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</si>
  <si>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</si>
  <si>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</si>
  <si>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</si>
  <si>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</si>
  <si>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</si>
  <si>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</si>
  <si>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</si>
  <si>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</si>
  <si>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</si>
  <si>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</si>
  <si>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</si>
  <si>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</si>
  <si>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</si>
  <si>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</si>
  <si>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</si>
  <si>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</si>
  <si>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</si>
  <si>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</si>
  <si>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</si>
  <si>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</si>
  <si>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</si>
  <si>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</si>
  <si>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</si>
  <si>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</si>
  <si>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</si>
  <si>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</si>
  <si>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</si>
  <si>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</si>
  <si>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</si>
  <si>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</si>
  <si>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</si>
  <si>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</si>
  <si>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</si>
  <si>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</si>
  <si>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</si>
  <si>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</si>
  <si>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</si>
  <si>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</si>
  <si>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</si>
  <si>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</si>
  <si>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</si>
  <si>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</si>
  <si>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</si>
  <si>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</si>
  <si>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</si>
  <si>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</si>
  <si>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</si>
  <si>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</si>
  <si>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</si>
  <si>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</si>
  <si>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</si>
  <si>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</si>
  <si>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</si>
  <si>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</si>
  <si>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</si>
  <si>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</si>
  <si>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</si>
  <si>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</si>
  <si>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</si>
  <si>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</si>
  <si>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</si>
  <si>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</si>
  <si>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</si>
  <si>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</si>
  <si>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</si>
  <si>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</si>
  <si>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</si>
  <si>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</si>
  <si>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</si>
  <si>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</si>
  <si>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</si>
  <si>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</si>
  <si>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</si>
  <si>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</si>
  <si>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</si>
  <si>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</si>
  <si>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</si>
  <si>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</si>
  <si>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</si>
  <si>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</si>
  <si>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</si>
  <si>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</si>
  <si>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</si>
  <si>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</si>
  <si>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</si>
  <si>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</si>
  <si>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</si>
  <si>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</si>
  <si>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</si>
  <si>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</si>
  <si>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</si>
  <si>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</si>
  <si>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</si>
  <si>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</si>
  <si>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</si>
  <si>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</si>
  <si>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</si>
  <si>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</si>
  <si>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</si>
  <si>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</si>
  <si>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</si>
  <si>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</si>
  <si>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</si>
  <si>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</si>
  <si>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</si>
  <si>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</si>
  <si>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</si>
  <si>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</si>
  <si>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</si>
  <si>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</si>
  <si>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</si>
  <si>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</si>
  <si>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</si>
  <si>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</si>
  <si>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</si>
  <si>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</si>
  <si>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</si>
  <si>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</si>
  <si>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</si>
  <si>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</si>
  <si>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</si>
  <si>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</si>
  <si>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</si>
  <si>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</si>
  <si>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</si>
  <si>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</si>
  <si>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</si>
  <si>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</si>
  <si>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</si>
  <si>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</si>
  <si>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</si>
  <si>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</si>
  <si>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</si>
  <si>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</si>
  <si>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</si>
  <si>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</si>
  <si>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</si>
  <si>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</si>
  <si>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</si>
  <si>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</si>
  <si>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</si>
  <si>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</si>
  <si>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</si>
  <si>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</si>
  <si>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</si>
  <si>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</si>
  <si>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</si>
  <si>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</si>
  <si>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</si>
  <si>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</si>
  <si>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</si>
  <si>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</si>
  <si>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</si>
  <si>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</si>
  <si>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</si>
  <si>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</si>
  <si>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</si>
  <si>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</si>
  <si>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</si>
  <si>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</si>
  <si>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</si>
  <si>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</si>
  <si>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</si>
  <si>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</si>
  <si>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</si>
  <si>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</si>
  <si>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</si>
  <si>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</si>
  <si>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</si>
  <si>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</si>
  <si>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</si>
  <si>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</si>
  <si>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</si>
  <si>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</si>
  <si>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</si>
  <si>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</si>
  <si>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</si>
  <si>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</si>
  <si>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</si>
  <si>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</si>
  <si>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</si>
  <si>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</si>
  <si>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</si>
  <si>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</si>
  <si>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</si>
  <si>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</si>
  <si>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</si>
  <si>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</si>
  <si>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</si>
  <si>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</si>
  <si>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</si>
  <si>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</si>
  <si>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</si>
  <si>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</si>
  <si>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</si>
  <si>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</si>
  <si>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</si>
  <si>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</si>
  <si>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</si>
  <si>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</si>
  <si>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</si>
  <si>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</si>
  <si>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</si>
  <si>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</si>
  <si>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</si>
  <si>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</si>
  <si>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</si>
  <si>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</si>
  <si>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</si>
  <si>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</si>
  <si>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</si>
  <si>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</si>
  <si>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</si>
  <si>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</si>
  <si>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</si>
  <si>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</si>
  <si>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</si>
  <si>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</si>
  <si>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</si>
  <si>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</si>
  <si>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</si>
  <si>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</si>
  <si>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</si>
  <si>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</si>
  <si>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</si>
  <si>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</si>
  <si>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</si>
  <si>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</si>
  <si>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</si>
  <si>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</si>
  <si>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</si>
  <si>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</si>
  <si>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</si>
  <si>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</si>
  <si>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</si>
  <si>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</si>
  <si>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</si>
  <si>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</si>
  <si>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</si>
  <si>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</si>
  <si>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</si>
  <si>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</si>
  <si>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</si>
  <si>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</si>
  <si>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</si>
  <si>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</si>
  <si>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</si>
  <si>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</si>
  <si>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</si>
  <si>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</si>
  <si>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</si>
  <si>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</si>
  <si>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</si>
  <si>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</si>
  <si>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</si>
  <si>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</si>
  <si>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</si>
  <si>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</si>
  <si>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</si>
  <si>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</si>
  <si>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</si>
  <si>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</si>
  <si>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</si>
  <si>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</si>
  <si>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</si>
  <si>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</si>
  <si>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</si>
  <si>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</si>
  <si>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</si>
  <si>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</si>
  <si>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</si>
  <si>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</si>
  <si>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</si>
  <si>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</si>
  <si>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</si>
  <si>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</si>
  <si>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</si>
  <si>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</si>
  <si>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</si>
  <si>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</si>
  <si>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</si>
  <si>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</si>
  <si>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</si>
  <si>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</si>
  <si>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</si>
  <si>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</si>
  <si>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</si>
  <si>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</si>
  <si>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</si>
  <si>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</si>
  <si>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</si>
  <si>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</si>
  <si>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</si>
  <si>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</si>
  <si>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</si>
  <si>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</si>
  <si>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</si>
  <si>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</si>
  <si>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</si>
  <si>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</si>
  <si>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</si>
  <si>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</si>
  <si>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</si>
  <si>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</si>
  <si>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</si>
  <si>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</si>
  <si>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</si>
  <si>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</si>
  <si>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</si>
  <si>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</si>
  <si>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</si>
  <si>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</si>
  <si>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</si>
  <si>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</si>
  <si>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</si>
  <si>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</si>
  <si>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</si>
  <si>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</si>
  <si>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</si>
  <si>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</si>
  <si>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</si>
  <si>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</si>
  <si>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</si>
  <si>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</si>
  <si>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</si>
  <si>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</si>
  <si>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</si>
  <si>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</si>
  <si>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</si>
  <si>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</si>
  <si>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</si>
  <si>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</si>
  <si>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</si>
  <si>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</si>
  <si>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</si>
  <si>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</si>
  <si>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</si>
  <si>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</si>
  <si>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</si>
  <si>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</si>
  <si>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</si>
  <si>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</si>
  <si>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</si>
  <si>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</si>
  <si>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</si>
  <si>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</si>
  <si>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</si>
  <si>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</si>
  <si>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</si>
  <si>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</si>
  <si>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</si>
  <si>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</si>
  <si>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</si>
  <si>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</si>
  <si>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</si>
  <si>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</si>
  <si>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</si>
  <si>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</si>
  <si>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</si>
  <si>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</si>
  <si>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</si>
  <si>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</si>
  <si>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</si>
  <si>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</si>
  <si>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</si>
  <si>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</si>
  <si>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</si>
  <si>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</si>
  <si>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</si>
  <si>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</si>
  <si>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</si>
  <si>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</si>
  <si>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</si>
  <si>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</si>
  <si>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</si>
  <si>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</si>
  <si>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</si>
  <si>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</si>
  <si>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</si>
  <si>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</si>
  <si>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</si>
  <si>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</si>
  <si>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</si>
  <si>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</si>
  <si>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</si>
  <si>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</si>
  <si>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</si>
  <si>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</si>
  <si>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</si>
  <si>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</si>
  <si>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</si>
  <si>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</si>
  <si>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</si>
  <si>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</si>
  <si>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</si>
  <si>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</si>
  <si>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</si>
  <si>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</si>
  <si>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</si>
  <si>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</si>
  <si>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</si>
  <si>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</si>
  <si>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</si>
  <si>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</si>
  <si>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</si>
  <si>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</si>
  <si>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</si>
  <si>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</si>
  <si>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</si>
  <si>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</si>
  <si>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</si>
  <si>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</si>
  <si>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</si>
  <si>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</si>
  <si>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</si>
  <si>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</si>
  <si>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</si>
  <si>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</si>
  <si>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</si>
  <si>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</si>
  <si>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</si>
  <si>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</si>
  <si>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</si>
  <si>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</si>
  <si>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</si>
  <si>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</si>
  <si>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</si>
  <si>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</si>
  <si>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</si>
  <si>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</si>
  <si>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</si>
  <si>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</si>
  <si>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</si>
  <si>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</si>
  <si>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</si>
  <si>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</si>
  <si>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</si>
  <si>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</si>
  <si>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</si>
  <si>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</si>
  <si>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</si>
  <si>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</si>
  <si>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</si>
  <si>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</si>
  <si>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</si>
  <si>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</si>
  <si>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</si>
  <si>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</si>
  <si>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</si>
  <si>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</si>
  <si>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</si>
  <si>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</si>
  <si>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</si>
  <si>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</si>
  <si>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</si>
  <si>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</si>
  <si>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</si>
  <si>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</si>
  <si>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</si>
  <si>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</si>
  <si>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</si>
  <si>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</si>
  <si>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</si>
  <si>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</si>
  <si>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</si>
  <si>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</si>
  <si>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</si>
  <si>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</si>
  <si>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</si>
  <si>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</si>
  <si>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</si>
  <si>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</si>
  <si>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</si>
  <si>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</si>
  <si>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</si>
  <si>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</si>
  <si>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</si>
  <si>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</si>
  <si>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</si>
  <si>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</si>
  <si>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</si>
  <si>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</si>
  <si>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</si>
  <si>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</si>
  <si>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</si>
  <si>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</si>
  <si>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</si>
  <si>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</si>
  <si>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</si>
  <si>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</si>
  <si>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</si>
  <si>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</si>
  <si>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</si>
  <si>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</si>
  <si>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</si>
  <si>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</si>
  <si>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</si>
  <si>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</si>
  <si>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</si>
  <si>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</si>
  <si>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</si>
  <si>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</si>
  <si>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</si>
  <si>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</si>
  <si>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</si>
  <si>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</si>
  <si>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</si>
  <si>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</si>
  <si>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</si>
  <si>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</si>
  <si>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</si>
  <si>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</si>
  <si>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</si>
  <si>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</si>
  <si>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</si>
  <si>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</si>
  <si>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</si>
  <si>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</si>
  <si>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</si>
  <si>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</si>
  <si>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</si>
  <si>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</si>
  <si>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</si>
  <si>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</si>
  <si>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</si>
  <si>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</si>
  <si>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</si>
  <si>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</si>
  <si>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</si>
  <si>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</si>
  <si>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</si>
  <si>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</si>
  <si>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</si>
  <si>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</si>
  <si>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</si>
  <si>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</si>
  <si>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</si>
  <si>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</si>
  <si>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</si>
  <si>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</si>
  <si>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</si>
  <si>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</si>
  <si>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</si>
  <si>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</si>
  <si>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</si>
  <si>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</si>
  <si>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</si>
  <si>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</si>
  <si>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</si>
  <si>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</si>
  <si>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</si>
  <si>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</si>
  <si>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</si>
  <si>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</si>
  <si>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</si>
  <si>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</si>
  <si>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</si>
  <si>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</si>
  <si>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</si>
  <si>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</si>
  <si>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</si>
  <si>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</si>
  <si>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</si>
  <si>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</si>
  <si>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</si>
  <si>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</si>
  <si>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</si>
  <si>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</si>
  <si>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</si>
  <si>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</si>
  <si>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</si>
  <si>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</si>
  <si>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</si>
  <si>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</si>
  <si>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</si>
  <si>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</si>
  <si>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</si>
  <si>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</si>
  <si>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</si>
  <si>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</si>
  <si>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</si>
  <si>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</si>
  <si>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</si>
  <si>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</si>
  <si>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</si>
  <si>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</si>
  <si>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</si>
  <si>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</si>
  <si>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</si>
  <si>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</si>
  <si>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</si>
  <si>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</si>
  <si>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</si>
  <si>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</si>
  <si>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</si>
  <si>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</si>
  <si>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</si>
  <si>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</si>
  <si>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</si>
  <si>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</si>
  <si>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</si>
  <si>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</si>
  <si>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</si>
  <si>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</si>
  <si>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</si>
  <si>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</si>
  <si>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</si>
  <si>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</si>
  <si>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</si>
  <si>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</si>
  <si>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</si>
  <si>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</si>
  <si>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</si>
  <si>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</si>
  <si>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</si>
  <si>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</si>
  <si>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</si>
  <si>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</si>
  <si>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</si>
  <si>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</si>
  <si>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</si>
  <si>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</si>
  <si>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</si>
  <si>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</si>
  <si>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</si>
  <si>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</si>
  <si>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</si>
  <si>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</si>
  <si>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</si>
  <si>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</si>
  <si>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</si>
  <si>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</si>
  <si>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</si>
  <si>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</si>
  <si>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</si>
  <si>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</si>
  <si>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</si>
  <si>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</si>
  <si>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</si>
  <si>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</si>
  <si>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</si>
  <si>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</si>
  <si>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</si>
  <si>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</si>
  <si>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</si>
  <si>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</si>
  <si>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</si>
  <si>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</si>
  <si>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</si>
  <si>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</si>
  <si>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</si>
  <si>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</si>
  <si>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</si>
  <si>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</si>
  <si>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</si>
  <si>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</si>
  <si>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</si>
  <si>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</si>
  <si>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</si>
  <si>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</si>
  <si>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</si>
  <si>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</si>
  <si>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</si>
  <si>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</si>
  <si>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</si>
  <si>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</si>
  <si>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</si>
  <si>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</si>
  <si>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</si>
  <si>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</si>
  <si>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</si>
  <si>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</si>
  <si>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</si>
  <si>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</si>
  <si>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</si>
  <si>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</si>
  <si>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</si>
  <si>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</si>
  <si>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</si>
  <si>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</si>
  <si>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</si>
  <si>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</si>
  <si>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</si>
  <si>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</si>
  <si>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</si>
  <si>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</si>
  <si>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</si>
  <si>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</si>
  <si>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</si>
  <si>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</si>
  <si>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</si>
  <si>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</si>
  <si>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</si>
  <si>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</si>
  <si>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</si>
  <si>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</si>
  <si>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</si>
  <si>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</si>
  <si>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</si>
  <si>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</si>
  <si>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</si>
  <si>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</si>
  <si>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</si>
  <si>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</si>
  <si>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</si>
  <si>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</si>
  <si>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</si>
  <si>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</si>
  <si>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</si>
  <si>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</si>
  <si>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</si>
  <si>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</si>
  <si>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</si>
  <si>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</si>
  <si>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</si>
  <si>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</si>
  <si>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</si>
  <si>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</si>
  <si>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</si>
  <si>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</si>
  <si>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</si>
  <si>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</si>
  <si>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</si>
  <si>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</si>
  <si>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</si>
  <si>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</si>
  <si>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</si>
  <si>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</si>
  <si>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</si>
  <si>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</si>
  <si>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</si>
  <si>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</si>
  <si>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</si>
  <si>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</si>
  <si>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</si>
  <si>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</si>
  <si>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</si>
  <si>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</si>
  <si>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</si>
  <si>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</si>
  <si>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</si>
  <si>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</si>
  <si>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</si>
  <si>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</si>
  <si>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</si>
  <si>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</si>
  <si>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</si>
  <si>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</si>
  <si>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</si>
  <si>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</si>
  <si>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</si>
  <si>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</si>
  <si>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</si>
  <si>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</si>
  <si>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</si>
  <si>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</si>
  <si>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</si>
  <si>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</si>
  <si>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</si>
  <si>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</si>
  <si>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</si>
  <si>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</si>
  <si>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</si>
  <si>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</si>
  <si>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</si>
  <si>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</si>
  <si>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</si>
  <si>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</si>
  <si>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</si>
  <si>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</si>
  <si>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</si>
  <si>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</si>
  <si>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</si>
  <si>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</si>
  <si>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</si>
  <si>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</si>
  <si>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</si>
  <si>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</si>
  <si>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</si>
  <si>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</si>
  <si>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</si>
  <si>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</si>
  <si>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</si>
  <si>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</si>
  <si>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</si>
  <si>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</si>
  <si>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</si>
  <si>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</si>
  <si>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</si>
  <si>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</si>
  <si>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</si>
  <si>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</si>
  <si>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</si>
  <si>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</si>
  <si>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</si>
  <si>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</si>
  <si>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</si>
  <si>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</si>
  <si>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</si>
  <si>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</si>
  <si>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</si>
  <si>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</si>
  <si>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</si>
  <si>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</si>
  <si>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</si>
  <si>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</si>
  <si>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</si>
  <si>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</si>
  <si>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</si>
  <si>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</si>
  <si>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</si>
  <si>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</si>
  <si>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</si>
  <si>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</si>
  <si>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</si>
  <si>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</si>
  <si>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</si>
  <si>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</si>
  <si>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</si>
  <si>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</si>
  <si>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</si>
  <si>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</si>
  <si>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</si>
  <si>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</si>
  <si>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</si>
  <si>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</si>
  <si>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</si>
  <si>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</si>
  <si>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</si>
  <si>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</si>
  <si>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</si>
  <si>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</si>
  <si>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</si>
  <si>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</si>
  <si>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</si>
  <si>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</si>
  <si>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</si>
  <si>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</si>
  <si>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</si>
  <si>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</si>
  <si>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</si>
  <si>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</si>
  <si>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</si>
  <si>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</si>
  <si>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</si>
  <si>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</si>
  <si>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</si>
  <si>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</si>
  <si>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</si>
  <si>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</si>
  <si>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</si>
  <si>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</si>
  <si>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</si>
  <si>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</si>
  <si>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</si>
  <si>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</si>
  <si>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</si>
  <si>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</si>
  <si>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</si>
  <si>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</si>
  <si>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</si>
  <si>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</si>
  <si>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</si>
  <si>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</si>
  <si>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</si>
  <si>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</si>
  <si>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</si>
  <si>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</si>
  <si>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</si>
  <si>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</si>
  <si>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</si>
  <si>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</si>
  <si>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</si>
  <si>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</si>
  <si>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</si>
  <si>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</si>
  <si>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</si>
  <si>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</si>
  <si>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</si>
  <si>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</si>
  <si>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</si>
  <si>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</si>
  <si>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</si>
  <si>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</si>
  <si>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</si>
  <si>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</si>
  <si>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</si>
  <si>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</si>
  <si>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</si>
  <si>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</si>
  <si>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</si>
  <si>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</si>
  <si>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</si>
  <si>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</si>
  <si>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</si>
  <si>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</si>
  <si>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</si>
  <si>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</si>
  <si>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</si>
  <si>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</si>
  <si>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</si>
  <si>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</si>
  <si>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</si>
  <si>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</si>
  <si>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</si>
  <si>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</si>
  <si>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</si>
  <si>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</si>
  <si>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</si>
  <si>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</si>
  <si>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</si>
  <si>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</si>
  <si>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</si>
  <si>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</si>
  <si>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</si>
  <si>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</si>
  <si>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</si>
  <si>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</si>
  <si>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</si>
  <si>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</si>
  <si>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</si>
  <si>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</si>
  <si>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</si>
  <si>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</si>
  <si>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</si>
  <si>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</si>
  <si>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</si>
  <si>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</si>
  <si>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</si>
  <si>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</si>
  <si>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</si>
  <si>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</si>
  <si>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</si>
  <si>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</si>
  <si>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</si>
  <si>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</si>
  <si>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</si>
  <si>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</si>
  <si>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</si>
  <si>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</si>
  <si>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</si>
  <si>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</si>
  <si>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</si>
  <si>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</si>
  <si>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</si>
  <si>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</si>
  <si>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</si>
  <si>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</si>
  <si>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</si>
  <si>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</si>
  <si>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</si>
  <si>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</si>
  <si>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</si>
  <si>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</si>
  <si>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</si>
  <si>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</si>
  <si>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</si>
  <si>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</si>
  <si>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</si>
  <si>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</si>
  <si>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</si>
  <si>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</si>
  <si>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</si>
  <si>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</si>
  <si>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</si>
  <si>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</si>
  <si>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</si>
  <si>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</si>
  <si>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</si>
  <si>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</si>
  <si>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</si>
  <si>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</si>
  <si>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</si>
  <si>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</si>
  <si>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</si>
  <si>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</si>
  <si>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</si>
  <si>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</si>
  <si>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</si>
  <si>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</si>
  <si>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</si>
  <si>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</si>
  <si>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</si>
  <si>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</si>
  <si>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</si>
  <si>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</si>
  <si>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</si>
  <si>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</si>
  <si>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</si>
  <si>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</si>
  <si>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</si>
  <si>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</si>
  <si>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</si>
  <si>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</si>
  <si>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</si>
  <si>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</si>
  <si>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</si>
  <si>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</si>
  <si>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</si>
  <si>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</si>
  <si>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</si>
  <si>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</si>
  <si>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</si>
  <si>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</si>
  <si>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</si>
  <si>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</si>
  <si>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</si>
  <si>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</si>
  <si>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</si>
  <si>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</si>
  <si>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</si>
  <si>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</si>
  <si>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</si>
  <si>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</si>
  <si>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</si>
  <si>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</si>
  <si>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</si>
  <si>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</si>
  <si>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</si>
  <si>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</si>
  <si>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</si>
  <si>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</si>
  <si>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</si>
  <si>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</si>
  <si>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</si>
  <si>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</si>
  <si>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</si>
  <si>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</si>
  <si>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</si>
  <si>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</si>
  <si>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</si>
  <si>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</si>
  <si>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</si>
  <si>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</si>
  <si>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</si>
  <si>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</si>
  <si>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</si>
  <si>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</si>
  <si>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</si>
  <si>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</si>
  <si>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</si>
  <si>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</si>
  <si>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</si>
  <si>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</si>
  <si>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</si>
  <si>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</si>
  <si>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</si>
  <si>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</si>
  <si>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</si>
  <si>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</si>
  <si>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</si>
  <si>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</si>
  <si>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</si>
  <si>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</si>
  <si>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</si>
  <si>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</si>
  <si>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</si>
  <si>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</si>
  <si>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</si>
  <si>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</si>
  <si>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</si>
  <si>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</si>
  <si>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</si>
  <si>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</si>
  <si>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</si>
  <si>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</si>
  <si>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</si>
  <si>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</si>
  <si>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</si>
  <si>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</si>
  <si>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</si>
  <si>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</si>
  <si>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</si>
  <si>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</si>
  <si>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</si>
  <si>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</si>
  <si>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</si>
  <si>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</si>
  <si>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</si>
  <si>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</si>
  <si>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</si>
  <si>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</si>
  <si>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</si>
  <si>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</si>
  <si>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</si>
  <si>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</si>
  <si>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</si>
  <si>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</si>
  <si>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</si>
  <si>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</si>
  <si>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</si>
  <si>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</si>
  <si>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</si>
  <si>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</si>
  <si>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</si>
  <si>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</si>
  <si>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</si>
  <si>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</si>
  <si>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</si>
  <si>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</si>
  <si>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</si>
  <si>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</si>
  <si>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</si>
  <si>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</si>
  <si>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</si>
  <si>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</si>
  <si>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</si>
  <si>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</si>
  <si>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</si>
  <si>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</si>
  <si>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</si>
  <si>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</si>
  <si>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</si>
  <si>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</si>
  <si>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</si>
  <si>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</si>
  <si>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</si>
  <si>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</si>
  <si>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</si>
  <si>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</si>
  <si>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</si>
  <si>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</si>
  <si>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</si>
  <si>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</si>
  <si>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</si>
  <si>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</si>
  <si>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</si>
  <si>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</si>
  <si>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</si>
  <si>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</si>
  <si>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</si>
  <si>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</si>
  <si>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</si>
  <si>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</si>
  <si>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</si>
  <si>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</si>
  <si>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</si>
  <si>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</si>
  <si>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</si>
  <si>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</si>
  <si>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</si>
  <si>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</si>
  <si>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</si>
  <si>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</si>
  <si>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</si>
  <si>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</si>
  <si>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</si>
  <si>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</si>
  <si>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</si>
  <si>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</si>
  <si>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</si>
  <si>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</si>
  <si>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</si>
  <si>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</si>
  <si>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</si>
  <si>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</si>
  <si>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</si>
  <si>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</si>
  <si>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</si>
  <si>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</si>
  <si>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</si>
  <si>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</si>
  <si>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</si>
  <si>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</si>
  <si>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</si>
  <si>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</si>
  <si>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</si>
  <si>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</si>
  <si>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</si>
  <si>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</si>
  <si>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</si>
  <si>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</si>
  <si>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</si>
  <si>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</si>
  <si>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</si>
  <si>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</si>
  <si>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</si>
  <si>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</si>
  <si>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</si>
  <si>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</si>
  <si>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</si>
  <si>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</si>
  <si>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</si>
  <si>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</si>
  <si>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</si>
  <si>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</si>
  <si>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</si>
  <si>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</si>
  <si>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</si>
  <si>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</si>
  <si>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</si>
  <si>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</si>
  <si>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</si>
  <si>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</si>
  <si>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</si>
  <si>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</si>
  <si>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</si>
  <si>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</si>
  <si>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</si>
  <si>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</si>
  <si>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</si>
  <si>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</si>
  <si>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</si>
  <si>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</si>
  <si>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</si>
  <si>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</si>
  <si>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</si>
  <si>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</si>
  <si>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</si>
  <si>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</si>
  <si>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</si>
  <si>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</si>
  <si>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</si>
  <si>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</si>
  <si>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</si>
  <si>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</si>
  <si>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</si>
  <si>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</si>
  <si>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</si>
  <si>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</si>
  <si>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</si>
  <si>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</si>
  <si>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</si>
  <si>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</si>
  <si>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</si>
  <si>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</si>
  <si>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</si>
  <si>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</si>
  <si>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</si>
  <si>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</si>
  <si>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</si>
  <si>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</si>
  <si>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</si>
  <si>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</si>
  <si>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</si>
  <si>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</si>
  <si>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</si>
  <si>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</si>
  <si>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</si>
  <si>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</si>
  <si>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</si>
  <si>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</si>
  <si>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</si>
  <si>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</si>
  <si>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</si>
  <si>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</si>
  <si>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</si>
  <si>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</si>
  <si>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</si>
  <si>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</si>
  <si>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</si>
  <si>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</si>
  <si>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</si>
  <si>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</si>
  <si>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</si>
  <si>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</si>
  <si>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</si>
  <si>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</si>
  <si>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</si>
  <si>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</si>
  <si>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</si>
  <si>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</si>
  <si>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</si>
  <si>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</si>
  <si>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</si>
  <si>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</si>
  <si>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</si>
  <si>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</si>
  <si>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</si>
  <si>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</si>
  <si>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</si>
  <si>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</si>
  <si>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</si>
  <si>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</si>
  <si>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</si>
  <si>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</si>
  <si>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</si>
  <si>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</si>
  <si>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</si>
  <si>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</si>
  <si>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</si>
  <si>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</si>
  <si>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</si>
  <si>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</si>
  <si>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</si>
  <si>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</si>
  <si>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</si>
  <si>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</si>
  <si>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</si>
  <si>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</si>
  <si>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</si>
  <si>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</si>
  <si>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</si>
  <si>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</si>
  <si>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</si>
  <si>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</si>
  <si>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</si>
  <si>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</si>
  <si>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</si>
  <si>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</si>
  <si>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</si>
  <si>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</si>
  <si>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</si>
  <si>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</si>
  <si>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</si>
  <si>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</si>
  <si>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</si>
  <si>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</si>
  <si>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</si>
  <si>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</si>
  <si>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</si>
  <si>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</si>
  <si>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</si>
  <si>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</si>
  <si>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</si>
  <si>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</si>
  <si>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</si>
  <si>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</si>
  <si>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</si>
  <si>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</si>
  <si>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</si>
  <si>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</si>
  <si>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</si>
  <si>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</si>
  <si>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</si>
  <si>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</si>
  <si>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</si>
  <si>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</si>
  <si>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</si>
  <si>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</si>
  <si>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</si>
  <si>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</si>
  <si>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</si>
  <si>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</si>
  <si>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</si>
  <si>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</si>
  <si>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</si>
  <si>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</si>
  <si>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</si>
  <si>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</si>
  <si>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</si>
  <si>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</si>
  <si>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</si>
  <si>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</si>
  <si>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</si>
  <si>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</si>
  <si>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</si>
  <si>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</si>
  <si>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</si>
  <si>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</si>
  <si>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</si>
  <si>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</si>
  <si>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</si>
  <si>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</si>
  <si>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</si>
  <si>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</si>
  <si>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</si>
  <si>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</si>
  <si>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</si>
  <si>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</si>
  <si>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</si>
  <si>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</si>
  <si>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</si>
  <si>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</si>
  <si>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</si>
  <si>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</si>
  <si>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</si>
  <si>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</si>
  <si>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</si>
  <si>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</si>
  <si>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</si>
  <si>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</si>
  <si>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</si>
  <si>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</si>
  <si>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</si>
  <si>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</si>
  <si>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</si>
  <si>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</si>
  <si>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</si>
  <si>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</si>
  <si>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</si>
  <si>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</si>
  <si>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</si>
  <si>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</si>
  <si>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</si>
  <si>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</si>
  <si>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</si>
  <si>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</si>
  <si>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</si>
  <si>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</si>
  <si>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</si>
  <si>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</si>
  <si>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</si>
  <si>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</si>
  <si>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</si>
  <si>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</si>
  <si>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</si>
  <si>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</si>
  <si>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</si>
  <si>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</si>
  <si>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</si>
  <si>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</si>
  <si>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</si>
  <si>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</si>
  <si>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</si>
  <si>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</si>
  <si>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</si>
  <si>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</si>
  <si>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</si>
  <si>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</si>
  <si>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</si>
  <si>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</si>
  <si>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</si>
  <si>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</si>
  <si>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</si>
  <si>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</si>
  <si>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</si>
  <si>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</si>
  <si>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</si>
  <si>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</si>
  <si>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</si>
  <si>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</si>
  <si>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</si>
  <si>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</si>
  <si>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</si>
  <si>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</si>
  <si>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</si>
  <si>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</si>
  <si>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</si>
  <si>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</si>
  <si>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</si>
  <si>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</si>
  <si>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</si>
  <si>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</si>
  <si>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</si>
  <si>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</si>
  <si>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</si>
  <si>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</si>
  <si>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</si>
  <si>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</si>
  <si>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</si>
  <si>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</si>
  <si>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</si>
  <si>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</si>
  <si>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</si>
  <si>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</si>
  <si>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</si>
  <si>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</si>
  <si>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</si>
  <si>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</si>
  <si>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</si>
  <si>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</si>
  <si>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</si>
  <si>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</si>
  <si>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</si>
  <si>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</si>
  <si>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</si>
  <si>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</si>
  <si>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</si>
  <si>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</si>
  <si>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</si>
  <si>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</si>
  <si>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</si>
  <si>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</si>
  <si>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</si>
  <si>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</si>
  <si>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</si>
  <si>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</si>
  <si>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</si>
  <si>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</si>
  <si>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</si>
  <si>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</si>
  <si>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</si>
  <si>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</si>
  <si>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</si>
  <si>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</si>
  <si>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</si>
  <si>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</si>
  <si>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</si>
  <si>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</si>
  <si>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</si>
  <si>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</si>
  <si>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</si>
  <si>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</si>
  <si>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</si>
  <si>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</si>
  <si>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</si>
  <si>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</si>
  <si>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</si>
  <si>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</si>
  <si>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</si>
  <si>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</si>
  <si>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</si>
  <si>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</si>
  <si>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</si>
  <si>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</si>
  <si>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</si>
  <si>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</si>
  <si>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</si>
  <si>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</si>
  <si>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</si>
  <si>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</si>
  <si>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</si>
  <si>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</si>
  <si>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</si>
  <si>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</si>
  <si>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</si>
  <si>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</si>
  <si>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</si>
  <si>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</si>
  <si>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</si>
  <si>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</si>
  <si>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</si>
  <si>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</si>
  <si>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</si>
  <si>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</si>
  <si>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</si>
  <si>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</si>
  <si>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</si>
  <si>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</si>
  <si>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</si>
  <si>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</si>
  <si>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</si>
  <si>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</si>
  <si>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</si>
  <si>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</si>
  <si>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</si>
  <si>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</si>
  <si>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</si>
  <si>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</si>
  <si>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</si>
  <si>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</si>
  <si>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</si>
  <si>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</si>
  <si>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</si>
  <si>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</si>
  <si>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</si>
  <si>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</si>
  <si>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</si>
  <si>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</si>
  <si>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</si>
  <si>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</si>
  <si>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</si>
  <si>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</si>
  <si>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</si>
  <si>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</si>
  <si>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</si>
  <si>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</si>
  <si>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</si>
  <si>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</si>
  <si>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</si>
  <si>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</si>
  <si>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</si>
  <si>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</si>
  <si>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</si>
  <si>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</si>
  <si>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</si>
  <si>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</si>
  <si>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</si>
  <si>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</si>
  <si>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</si>
  <si>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</si>
  <si>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</si>
  <si>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</si>
  <si>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</si>
  <si>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</si>
  <si>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</si>
  <si>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</si>
  <si>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</si>
  <si>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</si>
  <si>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</si>
  <si>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</si>
  <si>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</si>
  <si>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</si>
  <si>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</si>
  <si>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</si>
  <si>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</si>
  <si>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</si>
  <si>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</si>
  <si>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</si>
  <si>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</si>
  <si>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</si>
  <si>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</si>
  <si>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</si>
  <si>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</si>
  <si>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</si>
  <si>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</si>
  <si>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</si>
  <si>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</si>
  <si>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</si>
  <si>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</si>
  <si>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</si>
  <si>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</si>
  <si>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</si>
  <si>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</si>
  <si>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</si>
  <si>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</si>
  <si>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</si>
  <si>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</si>
  <si>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</si>
  <si>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</si>
  <si>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</si>
  <si>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</si>
  <si>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</si>
  <si>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</si>
  <si>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</si>
  <si>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</si>
  <si>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</si>
  <si>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</si>
  <si>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</si>
  <si>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</si>
  <si>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</si>
  <si>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</si>
  <si>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</si>
  <si>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</si>
  <si>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</si>
  <si>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</si>
  <si>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</si>
  <si>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</si>
  <si>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</si>
  <si>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</si>
  <si>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</si>
  <si>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</si>
  <si>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</si>
  <si>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</si>
  <si>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</si>
  <si>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</si>
  <si>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</si>
  <si>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</si>
  <si>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</si>
  <si>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</si>
  <si>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</si>
  <si>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</si>
  <si>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</si>
  <si>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</si>
  <si>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</si>
  <si>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</si>
  <si>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</si>
  <si>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</si>
  <si>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</si>
  <si>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</si>
  <si>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</si>
  <si>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</si>
  <si>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</si>
  <si>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</si>
  <si>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</si>
  <si>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</si>
  <si>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</si>
  <si>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</si>
  <si>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</si>
  <si>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</si>
  <si>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</si>
  <si>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</si>
  <si>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</si>
  <si>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</si>
  <si>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</si>
  <si>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</si>
  <si>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</si>
  <si>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</si>
  <si>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</si>
  <si>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</si>
  <si>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</si>
  <si>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</si>
  <si>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</si>
  <si>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</si>
  <si>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</si>
  <si>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</si>
  <si>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</si>
  <si>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</si>
  <si>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</si>
  <si>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</si>
  <si>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</si>
  <si>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</si>
  <si>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</si>
  <si>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</si>
  <si>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</si>
  <si>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</si>
  <si>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</si>
  <si>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</si>
  <si>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</si>
  <si>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</si>
  <si>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</si>
  <si>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</si>
  <si>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</si>
  <si>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</si>
  <si>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</si>
  <si>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</si>
  <si>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</si>
  <si>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</si>
  <si>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</si>
  <si>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</si>
  <si>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</si>
  <si>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</si>
  <si>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</si>
  <si>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</si>
  <si>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</si>
  <si>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</si>
  <si>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</si>
  <si>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</si>
  <si>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</si>
  <si>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</si>
  <si>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</si>
  <si>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</si>
  <si>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</si>
  <si>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</si>
  <si>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</si>
  <si>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</si>
  <si>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</si>
  <si>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</si>
  <si>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</si>
  <si>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</si>
  <si>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</si>
  <si>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</si>
  <si>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</si>
  <si>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</si>
  <si>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</si>
  <si>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</si>
  <si>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</si>
  <si>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</si>
  <si>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</si>
  <si>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</si>
  <si>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</si>
  <si>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</si>
  <si>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</si>
  <si>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</si>
  <si>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</si>
  <si>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</si>
  <si>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</si>
  <si>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</si>
  <si>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</si>
  <si>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</si>
  <si>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</si>
  <si>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</si>
  <si>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</si>
  <si>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</si>
  <si>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</si>
  <si>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</si>
  <si>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</si>
  <si>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</si>
  <si>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</si>
  <si>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</si>
  <si>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</si>
  <si>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</si>
  <si>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</si>
  <si>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</si>
  <si>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</si>
  <si>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</si>
  <si>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</si>
  <si>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</si>
  <si>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</si>
  <si>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</si>
  <si>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</si>
  <si>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</si>
  <si>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</si>
  <si>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</si>
  <si>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</si>
  <si>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</si>
  <si>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</si>
  <si>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</si>
  <si>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</si>
  <si>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</si>
  <si>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</si>
  <si>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</si>
  <si>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</si>
  <si>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</si>
  <si>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</si>
  <si>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</si>
  <si>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</si>
  <si>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</si>
  <si>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</si>
  <si>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</si>
  <si>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</si>
  <si>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</si>
  <si>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</si>
  <si>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</si>
  <si>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</si>
  <si>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</si>
  <si>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</si>
  <si>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</si>
  <si>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</si>
  <si>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</si>
  <si>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</si>
  <si>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</si>
  <si>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</si>
  <si>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</si>
  <si>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</si>
  <si>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</si>
  <si>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</si>
  <si>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</si>
  <si>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</si>
  <si>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</si>
  <si>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</si>
  <si>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</si>
  <si>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</si>
  <si>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</si>
  <si>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</si>
  <si>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</si>
  <si>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</si>
  <si>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</si>
  <si>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</si>
  <si>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</si>
  <si>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</si>
  <si>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</si>
  <si>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</si>
  <si>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</si>
  <si>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</si>
  <si>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</si>
  <si>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</si>
  <si>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</si>
  <si>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</si>
  <si>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</si>
  <si>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</si>
  <si>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</si>
  <si>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</si>
  <si>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</si>
  <si>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</si>
  <si>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</si>
  <si>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</si>
  <si>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</si>
  <si>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</si>
  <si>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</si>
  <si>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</si>
  <si>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</si>
  <si>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</si>
  <si>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</si>
  <si>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</si>
  <si>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</si>
  <si>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</si>
  <si>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</si>
  <si>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</si>
  <si>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</si>
  <si>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</si>
  <si>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</si>
  <si>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</si>
  <si>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</si>
  <si>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</si>
  <si>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</si>
  <si>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</si>
  <si>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</si>
  <si>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</si>
  <si>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</si>
  <si>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</si>
  <si>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</si>
  <si>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</si>
  <si>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</si>
  <si>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</si>
  <si>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</si>
  <si>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</si>
  <si>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</si>
  <si>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</si>
  <si>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</si>
  <si>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</si>
  <si>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</si>
  <si>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</si>
  <si>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</si>
  <si>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</si>
  <si>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</si>
  <si>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</si>
  <si>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</si>
  <si>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</si>
  <si>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</si>
  <si>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</si>
  <si>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</si>
  <si>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</si>
  <si>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</si>
  <si>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</si>
  <si>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</si>
  <si>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</si>
  <si>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</si>
  <si>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</si>
  <si>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</si>
  <si>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</si>
  <si>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</si>
  <si>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</si>
  <si>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</si>
  <si>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</si>
  <si>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</si>
  <si>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</si>
  <si>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</si>
  <si>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</si>
  <si>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</si>
  <si>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</si>
  <si>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</si>
  <si>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</si>
  <si>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</si>
  <si>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</si>
  <si>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</si>
  <si>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</si>
  <si>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</si>
  <si>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</si>
  <si>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</si>
  <si>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</si>
  <si>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</si>
  <si>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</si>
  <si>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</si>
  <si>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</si>
  <si>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</si>
  <si>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</si>
  <si>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</si>
  <si>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</si>
  <si>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</si>
  <si>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</si>
  <si>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</si>
  <si>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</si>
  <si>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</si>
  <si>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</si>
  <si>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</si>
  <si>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</si>
  <si>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</si>
  <si>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</si>
  <si>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</si>
  <si>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</si>
  <si>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</si>
  <si>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</si>
  <si>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</si>
  <si>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</si>
  <si>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</si>
  <si>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</si>
  <si>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</si>
  <si>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</si>
  <si>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</si>
  <si>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</si>
  <si>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</si>
  <si>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</si>
  <si>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</si>
  <si>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</si>
  <si>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</si>
  <si>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</si>
  <si>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</si>
  <si>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</si>
  <si>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</si>
  <si>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</si>
  <si>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</si>
  <si>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</si>
  <si>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</si>
  <si>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</si>
  <si>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</si>
  <si>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</si>
  <si>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</si>
  <si>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</si>
  <si>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</si>
  <si>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</si>
  <si>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</si>
  <si>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</si>
  <si>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</si>
  <si>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</si>
  <si>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</si>
  <si>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</si>
  <si>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</si>
  <si>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</si>
  <si>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</si>
  <si>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</si>
  <si>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</si>
  <si>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</si>
  <si>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</si>
  <si>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</si>
  <si>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</si>
  <si>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</si>
  <si>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</si>
  <si>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</si>
  <si>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</si>
  <si>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</si>
  <si>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</si>
  <si>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</si>
  <si>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</si>
  <si>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</si>
  <si>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</si>
  <si>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</si>
  <si>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</si>
  <si>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</si>
  <si>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</si>
  <si>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</si>
  <si>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</si>
  <si>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</si>
  <si>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</si>
  <si>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</si>
  <si>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</si>
  <si>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</si>
  <si>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</si>
  <si>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</si>
  <si>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</si>
  <si>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</si>
  <si>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</si>
  <si>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</si>
  <si>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</si>
  <si>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</si>
  <si>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</si>
  <si>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</si>
  <si>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</si>
  <si>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</si>
  <si>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</si>
  <si>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</si>
  <si>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</si>
  <si>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</si>
  <si>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</si>
  <si>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</si>
  <si>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</si>
  <si>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</si>
  <si>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</si>
  <si>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</si>
  <si>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</si>
  <si>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</si>
  <si>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</si>
  <si>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</si>
  <si>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</si>
  <si>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</si>
  <si>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</si>
  <si>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</si>
  <si>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</si>
  <si>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</si>
  <si>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</si>
  <si>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</si>
  <si>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</si>
  <si>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</si>
  <si>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</si>
  <si>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</si>
  <si>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</si>
  <si>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</si>
  <si>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</si>
  <si>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</si>
  <si>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</si>
  <si>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</si>
  <si>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</si>
  <si>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</si>
  <si>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</si>
  <si>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</si>
  <si>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</si>
  <si>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</si>
  <si>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</si>
  <si>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</si>
  <si>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</si>
  <si>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</si>
  <si>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</si>
  <si>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</si>
  <si>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</si>
  <si>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</si>
  <si>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</si>
  <si>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</si>
  <si>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</si>
  <si>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</si>
  <si>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</si>
  <si>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</si>
  <si>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</si>
  <si>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</si>
  <si>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</si>
  <si>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</si>
  <si>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</si>
  <si>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</si>
  <si>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</si>
  <si>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</si>
  <si>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</si>
  <si>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</si>
  <si>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</si>
  <si>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</si>
  <si>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</si>
  <si>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</si>
  <si>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</si>
  <si>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</si>
  <si>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</si>
  <si>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</si>
  <si>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</si>
  <si>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</si>
  <si>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</si>
  <si>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</si>
  <si>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</si>
  <si>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</si>
  <si>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</si>
  <si>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</si>
  <si>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</si>
  <si>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</si>
  <si>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</si>
  <si>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</si>
  <si>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</si>
  <si>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</si>
  <si>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</si>
  <si>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</si>
  <si>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</si>
  <si>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</si>
  <si>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</si>
  <si>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</si>
  <si>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</si>
  <si>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</si>
  <si>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</si>
  <si>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</si>
  <si>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</si>
  <si>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</si>
  <si>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</si>
  <si>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</si>
  <si>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</si>
  <si>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</si>
  <si>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</si>
  <si>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</si>
  <si>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</si>
  <si>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</si>
  <si>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</si>
  <si>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</si>
  <si>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</si>
  <si>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</si>
  <si>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</si>
  <si>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</si>
  <si>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</si>
  <si>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</si>
  <si>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</si>
  <si>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</si>
  <si>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</si>
  <si>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</si>
  <si>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</si>
  <si>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</si>
  <si>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</si>
  <si>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</si>
  <si>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</si>
  <si>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</si>
  <si>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</si>
  <si>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</si>
  <si>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</si>
  <si>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</si>
  <si>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</si>
  <si>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</si>
  <si>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</si>
  <si>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</si>
  <si>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</si>
  <si>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</si>
  <si>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</si>
  <si>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</si>
  <si>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</si>
  <si>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</si>
  <si>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</si>
  <si>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</si>
  <si>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</si>
  <si>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</si>
  <si>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</si>
  <si>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</si>
  <si>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</si>
  <si>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</si>
  <si>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</si>
  <si>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</si>
  <si>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</si>
  <si>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</si>
  <si>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</si>
  <si>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</si>
  <si>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</si>
  <si>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</si>
  <si>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</si>
  <si>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</si>
  <si>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</si>
  <si>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</si>
  <si>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</si>
  <si>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</si>
  <si>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</si>
  <si>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</si>
  <si>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</si>
  <si>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</si>
  <si>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</si>
  <si>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</si>
  <si>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</si>
  <si>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</si>
  <si>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</si>
  <si>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</si>
  <si>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</si>
  <si>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</si>
  <si>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</si>
  <si>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</si>
  <si>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</si>
  <si>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</si>
  <si>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</si>
  <si>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</si>
  <si>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</si>
  <si>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</si>
  <si>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</si>
  <si>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</si>
  <si>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</si>
  <si>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</si>
  <si>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</si>
  <si>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</si>
  <si>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</si>
  <si>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</si>
  <si>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</si>
  <si>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</si>
  <si>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</si>
  <si>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</si>
  <si>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</si>
  <si>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</si>
  <si>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</si>
  <si>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</si>
  <si>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</si>
  <si>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</si>
  <si>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</si>
  <si>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</si>
  <si>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</si>
  <si>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</si>
  <si>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</si>
  <si>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</si>
  <si>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</si>
  <si>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</si>
  <si>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</si>
  <si>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</si>
  <si>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</si>
  <si>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</si>
  <si>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</si>
  <si>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</si>
  <si>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</si>
  <si>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</si>
  <si>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</si>
  <si>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</si>
  <si>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</si>
  <si>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</si>
  <si>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</si>
  <si>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</si>
  <si>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</si>
  <si>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</si>
  <si>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</si>
  <si>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</si>
  <si>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</si>
  <si>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</si>
  <si>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</si>
  <si>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</si>
  <si>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</si>
  <si>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</si>
  <si>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</si>
  <si>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</si>
  <si>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</si>
  <si>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</si>
  <si>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</si>
  <si>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</si>
  <si>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</si>
  <si>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</si>
  <si>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</si>
  <si>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</si>
  <si>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</si>
  <si>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</si>
  <si>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</si>
  <si>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</si>
  <si>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</si>
  <si>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</si>
  <si>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</si>
  <si>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</si>
  <si>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</si>
  <si>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</si>
  <si>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</si>
  <si>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</si>
  <si>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</si>
  <si>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</si>
  <si>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</si>
  <si>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</si>
  <si>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</si>
  <si>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</si>
  <si>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</si>
  <si>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</si>
  <si>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</si>
  <si>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</si>
  <si>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</si>
  <si>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</si>
  <si>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</si>
  <si>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</si>
  <si>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</si>
  <si>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</si>
  <si>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</si>
  <si>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</si>
  <si>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</si>
  <si>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</si>
  <si>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</si>
  <si>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</si>
  <si>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</si>
  <si>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</si>
  <si>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</si>
  <si>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</si>
  <si>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</si>
  <si>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</si>
  <si>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</si>
  <si>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</si>
  <si>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</si>
  <si>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</si>
  <si>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</si>
  <si>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</si>
  <si>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</si>
  <si>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</si>
  <si>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</si>
  <si>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</si>
  <si>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</si>
  <si>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</si>
  <si>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</si>
  <si>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</si>
  <si>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</si>
  <si>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</si>
  <si>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</si>
  <si>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</si>
  <si>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</si>
  <si>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</si>
  <si>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</si>
  <si>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</si>
  <si>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</si>
  <si>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</si>
  <si>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</si>
  <si>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</si>
  <si>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</si>
  <si>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</si>
  <si>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</si>
  <si>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</si>
  <si>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</si>
  <si>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</si>
  <si>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</si>
  <si>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</si>
  <si>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</si>
  <si>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</si>
  <si>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</si>
  <si>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</si>
  <si>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</si>
  <si>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</si>
  <si>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</si>
  <si>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</si>
  <si>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</si>
  <si>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</si>
  <si>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</si>
  <si>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</si>
  <si>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</si>
  <si>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</si>
  <si>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</si>
  <si>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</si>
  <si>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</si>
  <si>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</si>
  <si>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</si>
  <si>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</si>
  <si>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</si>
  <si>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</si>
  <si>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</si>
  <si>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</si>
  <si>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</si>
  <si>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</si>
  <si>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</si>
  <si>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</si>
  <si>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</si>
  <si>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</si>
  <si>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</si>
  <si>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</si>
  <si>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</si>
  <si>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</si>
  <si>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</si>
  <si>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</si>
  <si>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</si>
  <si>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</si>
  <si>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</si>
  <si>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</si>
  <si>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</si>
  <si>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</si>
  <si>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</si>
  <si>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</si>
  <si>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</si>
  <si>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</si>
  <si>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</si>
  <si>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</si>
  <si>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</si>
  <si>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</si>
  <si>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</si>
  <si>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</si>
  <si>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</si>
  <si>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</si>
  <si>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</si>
  <si>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</si>
  <si>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</si>
  <si>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</si>
  <si>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</si>
  <si>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</si>
  <si>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</si>
  <si>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</si>
  <si>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</si>
  <si>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</si>
  <si>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</si>
  <si>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</si>
  <si>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</si>
  <si>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</si>
  <si>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</si>
  <si>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</si>
  <si>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</si>
  <si>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</si>
  <si>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</si>
  <si>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</si>
  <si>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</si>
  <si>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</si>
  <si>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</si>
  <si>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</si>
  <si>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</si>
  <si>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</si>
  <si>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</si>
  <si>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</si>
  <si>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</si>
  <si>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</si>
  <si>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</si>
  <si>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</si>
  <si>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</si>
  <si>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</si>
  <si>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</si>
  <si>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</si>
  <si>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</si>
  <si>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</si>
  <si>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</si>
  <si>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</si>
  <si>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</si>
  <si>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</si>
  <si>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</si>
  <si>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</si>
  <si>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</si>
  <si>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</si>
  <si>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</si>
  <si>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</si>
  <si>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</si>
  <si>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</si>
  <si>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</si>
  <si>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</si>
  <si>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</si>
  <si>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</si>
  <si>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</si>
  <si>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</si>
  <si>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</si>
  <si>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</si>
  <si>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</si>
  <si>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</si>
  <si>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</si>
  <si>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</si>
  <si>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</si>
  <si>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</si>
  <si>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</si>
  <si>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</si>
  <si>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</si>
  <si>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</si>
  <si>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</si>
  <si>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</si>
  <si>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</si>
  <si>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</si>
  <si>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</si>
  <si>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</si>
  <si>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</si>
  <si>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</si>
  <si>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</si>
  <si>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</si>
  <si>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</si>
  <si>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</si>
  <si>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</si>
  <si>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</si>
  <si>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</si>
  <si>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</si>
  <si>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</si>
  <si>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</si>
  <si>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</si>
  <si>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</si>
  <si>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</si>
  <si>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</si>
  <si>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</si>
  <si>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</si>
  <si>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</si>
  <si>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</si>
  <si>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</si>
  <si>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</si>
  <si>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</si>
  <si>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</si>
  <si>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</si>
  <si>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</si>
  <si>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</si>
  <si>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</si>
  <si>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</si>
  <si>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</si>
  <si>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</si>
  <si>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</si>
  <si>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</si>
  <si>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</si>
  <si>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</si>
  <si>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</si>
  <si>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</si>
  <si>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</si>
  <si>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</si>
  <si>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</si>
  <si>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</si>
  <si>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</si>
  <si>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</si>
  <si>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</si>
  <si>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</si>
  <si>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</si>
  <si>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</si>
  <si>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</si>
  <si>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</si>
  <si>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</si>
  <si>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</si>
  <si>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</si>
  <si>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</si>
  <si>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</si>
  <si>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</si>
  <si>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</si>
  <si>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</si>
  <si>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</si>
  <si>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</si>
  <si>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</si>
  <si>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</si>
  <si>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</si>
  <si>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</si>
  <si>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</si>
  <si>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</si>
  <si>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</si>
  <si>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</si>
  <si>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</si>
  <si>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</si>
  <si>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</si>
  <si>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</si>
  <si>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</si>
  <si>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</si>
  <si>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</si>
  <si>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</si>
  <si>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</si>
  <si>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</si>
  <si>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</si>
  <si>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</si>
  <si>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</si>
  <si>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</si>
  <si>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</si>
  <si>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</si>
  <si>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</si>
  <si>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</si>
  <si>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</si>
  <si>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</si>
  <si>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</si>
  <si>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</si>
  <si>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</si>
  <si>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</si>
  <si>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</si>
  <si>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</si>
  <si>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</si>
  <si>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</si>
  <si>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</si>
  <si>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</si>
  <si>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</si>
  <si>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</si>
  <si>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</si>
  <si>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</si>
  <si>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</si>
  <si>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</si>
  <si>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</si>
  <si>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</si>
  <si>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</si>
  <si>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</si>
  <si>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</si>
  <si>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</si>
  <si>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</si>
  <si>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</si>
  <si>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</si>
  <si>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</si>
  <si>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</si>
  <si>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</si>
  <si>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</si>
  <si>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</si>
  <si>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</si>
  <si>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</si>
  <si>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</si>
  <si>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</si>
  <si>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</si>
  <si>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</si>
  <si>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</si>
  <si>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</si>
  <si>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</si>
  <si>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</si>
  <si>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</si>
  <si>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</si>
  <si>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</si>
  <si>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</si>
  <si>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</si>
  <si>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</si>
  <si>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</si>
  <si>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</si>
  <si>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</si>
  <si>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</si>
  <si>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</si>
  <si>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</si>
  <si>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</si>
  <si>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</si>
  <si>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</si>
  <si>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</si>
  <si>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</si>
  <si>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</si>
  <si>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</si>
  <si>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</si>
  <si>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</si>
  <si>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</si>
  <si>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</si>
  <si>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</si>
  <si>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</si>
  <si>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</si>
  <si>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</si>
  <si>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</si>
  <si>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</si>
  <si>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</si>
  <si>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</si>
  <si>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</si>
  <si>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</si>
  <si>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</si>
  <si>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</si>
  <si>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</si>
  <si>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</si>
  <si>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</si>
  <si>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</si>
  <si>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</si>
  <si>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</si>
  <si>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</si>
  <si>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</si>
  <si>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</si>
  <si>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</si>
  <si>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</si>
  <si>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</si>
  <si>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</si>
  <si>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</si>
  <si>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</si>
  <si>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</si>
  <si>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</si>
  <si>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</si>
  <si>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</si>
  <si>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</si>
  <si>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</si>
  <si>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</si>
  <si>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</si>
  <si>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</si>
  <si>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</si>
  <si>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</si>
  <si>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</si>
  <si>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</si>
  <si>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</si>
  <si>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</si>
  <si>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</si>
  <si>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</si>
  <si>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</si>
  <si>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</si>
  <si>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</si>
  <si>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</si>
  <si>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</si>
  <si>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</si>
  <si>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</si>
  <si>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</si>
  <si>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</si>
  <si>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</si>
  <si>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</si>
  <si>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</si>
  <si>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</si>
  <si>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</si>
  <si>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</si>
  <si>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</si>
  <si>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</si>
  <si>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</si>
  <si>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</si>
  <si>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</si>
  <si>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</si>
  <si>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</si>
  <si>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</si>
  <si>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</si>
  <si>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</si>
  <si>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</si>
  <si>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</si>
  <si>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</si>
  <si>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</si>
  <si>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</si>
  <si>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</si>
  <si>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</si>
  <si>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</si>
  <si>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</si>
  <si>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</si>
  <si>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</si>
  <si>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</si>
  <si>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</si>
  <si>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</si>
  <si>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</si>
  <si>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</si>
  <si>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</si>
  <si>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</si>
  <si>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</si>
  <si>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</si>
  <si>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</si>
  <si>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</si>
  <si>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</si>
  <si>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</si>
  <si>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</si>
  <si>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</si>
  <si>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</si>
  <si>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</si>
  <si>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</si>
  <si>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</si>
  <si>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</si>
  <si>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</si>
  <si>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</si>
  <si>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</si>
  <si>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</si>
  <si>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</si>
  <si>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</si>
  <si>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</si>
  <si>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</si>
  <si>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</si>
  <si>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</si>
  <si>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</si>
  <si>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</si>
  <si>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</si>
  <si>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</si>
  <si>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</si>
  <si>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</si>
  <si>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</si>
  <si>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</si>
  <si>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</si>
  <si>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</si>
  <si>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</si>
  <si>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</si>
  <si>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</si>
  <si>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</si>
  <si>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</si>
  <si>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</si>
  <si>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</si>
  <si>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</si>
  <si>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</si>
  <si>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</si>
  <si>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</si>
  <si>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</si>
  <si>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</si>
  <si>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</si>
  <si>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</si>
  <si>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</si>
  <si>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</si>
  <si>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</si>
  <si>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</si>
  <si>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</si>
  <si>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</si>
  <si>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</si>
  <si>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</si>
  <si>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</si>
  <si>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</si>
  <si>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</si>
  <si>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</si>
  <si>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</si>
  <si>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</si>
  <si>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</si>
  <si>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</si>
  <si>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</si>
  <si>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</si>
  <si>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</si>
  <si>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</si>
  <si>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</si>
  <si>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</si>
  <si>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</si>
  <si>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</si>
  <si>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</si>
  <si>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</si>
  <si>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</si>
  <si>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</si>
  <si>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</si>
  <si>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</si>
  <si>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</si>
  <si>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</si>
  <si>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</si>
  <si>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</si>
  <si>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</si>
  <si>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</si>
  <si>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</si>
  <si>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</si>
  <si>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</si>
  <si>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</si>
  <si>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</si>
  <si>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</si>
  <si>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</si>
  <si>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</si>
  <si>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</si>
  <si>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</si>
  <si>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</si>
  <si>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</si>
  <si>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</si>
  <si>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</si>
  <si>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</si>
  <si>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</si>
  <si>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</si>
  <si>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</si>
  <si>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</si>
  <si>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</si>
  <si>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</si>
  <si>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</si>
  <si>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</si>
  <si>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</si>
  <si>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</si>
  <si>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</si>
  <si>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</si>
  <si>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</si>
  <si>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</si>
  <si>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</si>
  <si>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</si>
  <si>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</si>
  <si>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</si>
  <si>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</si>
  <si>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</si>
  <si>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</si>
  <si>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</si>
  <si>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</si>
  <si>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</si>
  <si>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</si>
  <si>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</si>
  <si>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</si>
  <si>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</si>
  <si>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</si>
  <si>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</si>
  <si>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</si>
  <si>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</si>
  <si>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</si>
  <si>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</si>
  <si>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</si>
  <si>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</si>
  <si>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</si>
  <si>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</si>
  <si>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</si>
  <si>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</si>
  <si>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</si>
  <si>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</si>
  <si>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</si>
  <si>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</si>
  <si>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</si>
  <si>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</si>
  <si>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</si>
  <si>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</si>
  <si>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</si>
  <si>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</si>
  <si>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</si>
  <si>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</si>
  <si>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</si>
  <si>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</si>
  <si>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</si>
  <si>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</si>
  <si>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</si>
  <si>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</si>
  <si>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</si>
  <si>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</si>
  <si>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</si>
  <si>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</si>
  <si>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</si>
  <si>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</si>
  <si>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</si>
  <si>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</si>
  <si>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</si>
  <si>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</si>
  <si>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</si>
  <si>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</si>
  <si>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</si>
  <si>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</si>
  <si>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</si>
  <si>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</si>
  <si>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</si>
  <si>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</si>
  <si>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</si>
  <si>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</si>
  <si>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</si>
  <si>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</si>
  <si>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</si>
  <si>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</si>
  <si>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</si>
  <si>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</si>
  <si>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</si>
  <si>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</si>
  <si>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</si>
  <si>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</si>
  <si>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</si>
  <si>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</si>
  <si>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</si>
  <si>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</si>
  <si>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</si>
  <si>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</si>
  <si>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</si>
  <si>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</si>
  <si>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</si>
  <si>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</si>
  <si>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</si>
  <si>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</si>
  <si>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</si>
  <si>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</si>
  <si>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</si>
  <si>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</si>
  <si>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</si>
  <si>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</si>
  <si>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</si>
  <si>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</si>
  <si>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</si>
  <si>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</si>
  <si>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</si>
  <si>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</si>
  <si>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</si>
  <si>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</si>
  <si>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</si>
  <si>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</si>
  <si>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</si>
  <si>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</si>
  <si>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</si>
  <si>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</si>
  <si>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</si>
  <si>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</si>
  <si>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</si>
  <si>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</si>
  <si>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</si>
  <si>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</si>
  <si>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</si>
  <si>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</si>
  <si>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</si>
  <si>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</si>
  <si>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</si>
  <si>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</si>
  <si>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</si>
  <si>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</si>
  <si>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</si>
  <si>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</si>
  <si>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</si>
  <si>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</si>
  <si>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</si>
  <si>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</si>
  <si>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</si>
  <si>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</si>
  <si>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</si>
  <si>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</si>
  <si>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</si>
  <si>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</si>
  <si>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</si>
  <si>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</si>
  <si>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</si>
  <si>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</si>
  <si>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</si>
  <si>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</si>
  <si>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</si>
  <si>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</si>
  <si>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</si>
  <si>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</si>
  <si>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</si>
  <si>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</si>
  <si>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</si>
  <si>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</si>
  <si>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</si>
  <si>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</si>
  <si>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</si>
  <si>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</si>
  <si>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</si>
  <si>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</si>
  <si>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</si>
  <si>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</si>
  <si>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</si>
  <si>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</si>
  <si>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</si>
  <si>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</si>
  <si>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</si>
  <si>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</si>
  <si>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</si>
  <si>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</si>
  <si>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</si>
  <si>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</si>
  <si>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</si>
  <si>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</si>
  <si>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</si>
  <si>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</si>
  <si>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</si>
  <si>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</si>
  <si>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</si>
  <si>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</si>
  <si>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</si>
  <si>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</si>
  <si>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</si>
  <si>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</si>
  <si>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</si>
  <si>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</si>
  <si>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</si>
  <si>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</si>
  <si>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</si>
  <si>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</si>
  <si>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</si>
  <si>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</si>
  <si>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</si>
  <si>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</si>
  <si>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</si>
  <si>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</si>
  <si>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</si>
  <si>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</si>
  <si>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</si>
  <si>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</si>
  <si>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</si>
  <si>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</si>
  <si>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</si>
  <si>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</si>
  <si>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</si>
  <si>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</si>
  <si>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</si>
  <si>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</si>
  <si>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</si>
  <si>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</si>
  <si>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</si>
  <si>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</si>
  <si>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</si>
  <si>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</si>
  <si>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</si>
  <si>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</si>
  <si>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</si>
  <si>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</si>
  <si>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</si>
  <si>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</si>
  <si>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</si>
  <si>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</si>
  <si>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</si>
  <si>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</si>
  <si>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</si>
  <si>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</si>
  <si>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</si>
  <si>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</si>
  <si>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</si>
  <si>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</si>
  <si>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</si>
  <si>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</si>
  <si>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</si>
  <si>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</si>
  <si>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</si>
  <si>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</si>
  <si>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</si>
  <si>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</si>
  <si>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</si>
  <si>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</si>
  <si>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</si>
  <si>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</si>
  <si>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</si>
  <si>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</si>
  <si>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</si>
  <si>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</si>
  <si>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</si>
  <si>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</si>
  <si>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</si>
  <si>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</si>
  <si>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</si>
  <si>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</si>
  <si>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</si>
  <si>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</si>
  <si>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</si>
  <si>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</si>
  <si>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</si>
  <si>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</si>
  <si>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</si>
  <si>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</si>
  <si>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</si>
  <si>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</si>
  <si>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</si>
  <si>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</si>
  <si>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</si>
  <si>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</si>
  <si>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</si>
  <si>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</si>
  <si>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</si>
  <si>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</si>
  <si>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</si>
  <si>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</si>
  <si>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</si>
  <si>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</si>
  <si>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</si>
  <si>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</si>
  <si>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</si>
  <si>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</si>
  <si>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</si>
  <si>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</si>
  <si>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</si>
  <si>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</si>
  <si>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</si>
  <si>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</si>
  <si>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</si>
  <si>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</si>
  <si>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</si>
  <si>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</si>
  <si>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</si>
  <si>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</si>
  <si>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</si>
  <si>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</si>
  <si>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</si>
  <si>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</si>
  <si>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</si>
  <si>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</si>
  <si>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</si>
  <si>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</si>
  <si>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</si>
  <si>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</si>
  <si>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</si>
  <si>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</si>
  <si>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</si>
  <si>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</si>
  <si>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</si>
  <si>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</si>
  <si>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</si>
  <si>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</si>
  <si>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</si>
  <si>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</si>
  <si>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</si>
  <si>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</si>
  <si>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</si>
  <si>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</si>
  <si>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</si>
  <si>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</si>
  <si>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</si>
  <si>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</si>
  <si>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</si>
  <si>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</si>
  <si>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</si>
  <si>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</si>
  <si>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</si>
  <si>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</si>
  <si>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</si>
  <si>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</si>
  <si>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</si>
  <si>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</si>
  <si>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</si>
  <si>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</si>
  <si>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</si>
  <si>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</si>
  <si>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</si>
  <si>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</si>
  <si>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</si>
  <si>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</si>
  <si>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</si>
  <si>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</si>
  <si>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</si>
  <si>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</si>
  <si>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</si>
  <si>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</si>
  <si>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</si>
  <si>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</si>
  <si>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</si>
  <si>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</si>
  <si>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</si>
  <si>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</si>
  <si>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</si>
  <si>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</si>
  <si>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</si>
  <si>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</si>
  <si>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</si>
  <si>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</si>
  <si>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</si>
  <si>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</si>
  <si>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</si>
  <si>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</si>
  <si>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</si>
  <si>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</si>
  <si>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</si>
  <si>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</si>
  <si>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</si>
  <si>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</si>
  <si>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</si>
  <si>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</si>
  <si>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</si>
  <si>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</si>
  <si>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</si>
  <si>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</si>
  <si>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</si>
  <si>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</si>
  <si>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</si>
  <si>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</si>
  <si>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</si>
  <si>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</si>
  <si>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</si>
  <si>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</si>
  <si>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</si>
  <si>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</si>
  <si>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</si>
  <si>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</si>
  <si>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</si>
  <si>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</si>
  <si>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</si>
  <si>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</si>
  <si>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</si>
  <si>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</si>
  <si>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</si>
  <si>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</si>
  <si>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</si>
  <si>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</si>
  <si>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</si>
  <si>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</si>
  <si>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</si>
  <si>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</si>
  <si>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</si>
  <si>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</si>
  <si>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</si>
  <si>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</si>
  <si>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</si>
  <si>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</si>
  <si>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</si>
  <si>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</si>
  <si>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</si>
  <si>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</si>
  <si>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</si>
  <si>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</si>
  <si>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</si>
  <si>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</si>
  <si>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</si>
  <si>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</si>
  <si>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</si>
  <si>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</si>
  <si>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</si>
  <si>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</si>
  <si>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</si>
  <si>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</si>
  <si>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</si>
  <si>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</si>
  <si>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</si>
  <si>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</si>
  <si>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</si>
  <si>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</si>
  <si>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</si>
  <si>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</si>
  <si>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</si>
  <si>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</si>
  <si>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</si>
  <si>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</si>
  <si>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</si>
  <si>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</si>
  <si>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</si>
  <si>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</si>
  <si>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</si>
  <si>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</si>
  <si>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</si>
  <si>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</si>
  <si>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</si>
  <si>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</si>
  <si>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</si>
  <si>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</si>
  <si>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</si>
  <si>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</si>
  <si>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</si>
  <si>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</si>
  <si>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</si>
  <si>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</si>
  <si>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</si>
  <si>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</si>
  <si>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</si>
  <si>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</si>
  <si>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</si>
  <si>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</si>
  <si>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</si>
  <si>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</si>
  <si>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</si>
  <si>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</si>
  <si>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</si>
  <si>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</si>
  <si>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</si>
  <si>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</si>
  <si>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</si>
  <si>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</si>
  <si>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</si>
  <si>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</si>
  <si>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</si>
  <si>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</si>
  <si>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</si>
  <si>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</si>
  <si>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</si>
  <si>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</si>
  <si>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</si>
  <si>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</si>
  <si>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</si>
  <si>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</si>
  <si>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</si>
  <si>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</si>
  <si>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</si>
  <si>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</si>
  <si>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</si>
  <si>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</si>
  <si>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</si>
  <si>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</si>
  <si>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</si>
  <si>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</si>
  <si>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</si>
  <si>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</si>
  <si>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</si>
  <si>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</si>
  <si>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</si>
  <si>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</si>
  <si>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</si>
  <si>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</si>
  <si>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</si>
  <si>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</si>
  <si>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</si>
  <si>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</si>
  <si>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</si>
  <si>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</si>
  <si>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</si>
  <si>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</si>
  <si>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</si>
  <si>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</si>
  <si>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</si>
  <si>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</si>
  <si>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</si>
  <si>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</si>
  <si>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</si>
  <si>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</si>
  <si>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</si>
  <si>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</si>
  <si>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</si>
  <si>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</si>
  <si>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</si>
  <si>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</si>
  <si>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</si>
  <si>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</si>
  <si>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</si>
  <si>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</si>
  <si>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</si>
  <si>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</si>
  <si>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</si>
  <si>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</si>
  <si>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</si>
  <si>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</si>
  <si>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</si>
  <si>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</si>
  <si>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</si>
  <si>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</si>
  <si>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</si>
  <si>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</si>
  <si>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</si>
  <si>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</si>
  <si>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</si>
  <si>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</si>
  <si>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</si>
  <si>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</si>
  <si>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</si>
  <si>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</si>
  <si>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</si>
  <si>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</si>
  <si>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</si>
  <si>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</si>
  <si>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</si>
  <si>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</si>
  <si>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</si>
  <si>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</si>
  <si>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</si>
  <si>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</si>
  <si>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</si>
  <si>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</si>
  <si>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</si>
  <si>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</si>
  <si>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</si>
  <si>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</si>
  <si>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</si>
  <si>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</si>
  <si>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</si>
  <si>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</si>
  <si>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</si>
  <si>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</si>
  <si>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</si>
  <si>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</si>
  <si>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</si>
  <si>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</si>
  <si>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</si>
  <si>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</si>
  <si>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</si>
  <si>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</si>
  <si>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</si>
  <si>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</si>
  <si>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</si>
  <si>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</si>
  <si>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</si>
  <si>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</si>
  <si>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</si>
  <si>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</si>
  <si>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</si>
  <si>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</si>
  <si>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</si>
  <si>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</si>
  <si>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</si>
  <si>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</si>
  <si>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</si>
  <si>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</si>
  <si>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</si>
  <si>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</si>
  <si>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</si>
  <si>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</si>
  <si>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</si>
  <si>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</si>
  <si>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</si>
  <si>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</si>
  <si>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</si>
  <si>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</si>
  <si>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</si>
  <si>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</si>
  <si>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</si>
  <si>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</si>
  <si>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</si>
  <si>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</si>
  <si>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</si>
  <si>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</si>
  <si>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</si>
  <si>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</si>
  <si>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</si>
  <si>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</si>
  <si>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</si>
  <si>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</si>
  <si>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</si>
  <si>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</si>
  <si>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</si>
  <si>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</si>
  <si>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</si>
  <si>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</si>
  <si>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</si>
  <si>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</si>
  <si>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</si>
  <si>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</si>
  <si>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</si>
  <si>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</si>
  <si>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</si>
  <si>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</si>
  <si>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</si>
  <si>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</si>
  <si>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</si>
  <si>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</si>
  <si>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</si>
  <si>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</si>
  <si>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</si>
  <si>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</si>
  <si>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</si>
  <si>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</si>
  <si>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</si>
  <si>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</si>
  <si>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</si>
  <si>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</si>
  <si>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</si>
  <si>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</si>
  <si>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</si>
  <si>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</si>
  <si>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</si>
  <si>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</si>
  <si>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</si>
  <si>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</si>
  <si>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</si>
  <si>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</si>
  <si>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</si>
  <si>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</si>
  <si>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</si>
  <si>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</si>
  <si>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</si>
  <si>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</si>
  <si>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</si>
  <si>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</si>
  <si>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</si>
  <si>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</si>
  <si>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</si>
  <si>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</si>
  <si>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</si>
  <si>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</si>
  <si>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</si>
  <si>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</si>
  <si>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</si>
  <si>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</si>
  <si>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</si>
  <si>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</si>
  <si>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</si>
  <si>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</si>
  <si>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</si>
  <si>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</si>
  <si>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</si>
  <si>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</si>
  <si>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</si>
  <si>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</si>
  <si>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</si>
  <si>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</si>
  <si>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</si>
  <si>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</si>
  <si>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</si>
  <si>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</si>
  <si>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</si>
  <si>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</si>
  <si>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</si>
  <si>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</si>
  <si>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</si>
  <si>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</si>
  <si>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</si>
  <si>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</si>
  <si>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</si>
  <si>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</si>
  <si>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</si>
  <si>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</si>
  <si>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</si>
  <si>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</si>
  <si>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</si>
  <si>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</si>
  <si>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</si>
  <si>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</si>
  <si>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</si>
  <si>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</si>
  <si>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</si>
  <si>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</si>
  <si>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</si>
  <si>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</si>
  <si>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</si>
  <si>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</si>
  <si>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</si>
  <si>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</si>
  <si>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</si>
  <si>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</si>
  <si>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</si>
  <si>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</si>
  <si>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</si>
  <si>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</si>
  <si>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</si>
  <si>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</si>
  <si>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</si>
  <si>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</si>
  <si>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</si>
  <si>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</si>
  <si>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</si>
  <si>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</si>
  <si>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</si>
  <si>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</si>
  <si>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</si>
  <si>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</si>
  <si>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</si>
  <si>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</si>
  <si>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</si>
  <si>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</si>
  <si>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</si>
  <si>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</si>
  <si>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</si>
  <si>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</si>
  <si>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</si>
  <si>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</si>
  <si>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</si>
  <si>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</si>
  <si>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</si>
  <si>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</si>
  <si>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</si>
  <si>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</si>
  <si>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</si>
  <si>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</si>
  <si>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</si>
  <si>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</si>
  <si>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</si>
  <si>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</si>
  <si>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</si>
  <si>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</si>
  <si>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</si>
  <si>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</si>
  <si>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</si>
  <si>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</si>
  <si>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</si>
  <si>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</si>
  <si>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</si>
  <si>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</si>
  <si>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</si>
  <si>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</si>
  <si>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</si>
  <si>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</si>
  <si>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</si>
  <si>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</si>
  <si>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</si>
  <si>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</si>
  <si>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</si>
  <si>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</si>
  <si>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</si>
  <si>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</si>
  <si>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</si>
  <si>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</si>
  <si>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</si>
  <si>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</si>
  <si>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</si>
  <si>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</si>
  <si>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</si>
  <si>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</si>
  <si>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</si>
  <si>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</si>
  <si>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</si>
  <si>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</si>
  <si>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</si>
  <si>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</si>
  <si>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</si>
  <si>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</si>
  <si>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</si>
  <si>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</si>
  <si>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</si>
  <si>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</si>
  <si>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</si>
  <si>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</si>
  <si>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</si>
  <si>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</si>
  <si>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</si>
  <si>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</si>
  <si>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</si>
  <si>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</si>
  <si>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</si>
  <si>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</si>
  <si>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</si>
  <si>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</si>
  <si>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</si>
  <si>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</si>
  <si>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</si>
  <si>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</si>
  <si>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</si>
  <si>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</si>
  <si>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</si>
  <si>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</si>
  <si>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</si>
  <si>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</si>
  <si>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</si>
  <si>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</si>
  <si>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</si>
  <si>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</si>
  <si>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</si>
  <si>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</si>
  <si>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</si>
  <si>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</si>
  <si>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</si>
  <si>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</si>
  <si>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</si>
  <si>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</si>
  <si>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</si>
  <si>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</si>
  <si>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</si>
  <si>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</si>
  <si>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</si>
  <si>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</si>
  <si>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</si>
  <si>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</si>
  <si>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</si>
  <si>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</si>
  <si>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</si>
  <si>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</si>
  <si>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</si>
  <si>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</si>
  <si>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</si>
  <si>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</si>
  <si>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</si>
  <si>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</si>
  <si>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</si>
  <si>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</si>
  <si>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</si>
  <si>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</si>
  <si>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</si>
  <si>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</si>
  <si>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</si>
  <si>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</si>
  <si>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</si>
  <si>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</si>
  <si>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</si>
  <si>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</si>
  <si>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</si>
  <si>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</si>
  <si>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</si>
  <si>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</si>
  <si>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</si>
  <si>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</si>
  <si>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</si>
  <si>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</si>
  <si>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</si>
  <si>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</si>
  <si>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</si>
  <si>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</si>
  <si>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</si>
  <si>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</si>
  <si>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</si>
  <si>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</si>
  <si>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</si>
  <si>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</si>
  <si>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</si>
  <si>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</si>
  <si>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</si>
  <si>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</si>
  <si>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</si>
  <si>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</si>
  <si>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</si>
  <si>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</si>
  <si>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</si>
  <si>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</si>
  <si>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</si>
  <si>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</si>
  <si>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</si>
  <si>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</si>
  <si>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</si>
  <si>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</si>
  <si>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</si>
  <si>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</si>
  <si>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</si>
  <si>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</si>
  <si>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</si>
  <si>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</si>
  <si>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</si>
  <si>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</si>
  <si>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</si>
  <si>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</si>
  <si>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</si>
  <si>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</si>
  <si>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</si>
  <si>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</si>
  <si>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</si>
  <si>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</si>
  <si>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</si>
  <si>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</si>
  <si>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</si>
  <si>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</si>
  <si>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</si>
  <si>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</si>
  <si>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</si>
  <si>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</si>
  <si>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</si>
  <si>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</si>
  <si>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</si>
  <si>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</si>
  <si>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</si>
  <si>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</si>
  <si>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</si>
  <si>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</si>
  <si>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</si>
  <si>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</si>
  <si>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</si>
  <si>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</si>
  <si>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</si>
  <si>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</si>
  <si>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</si>
  <si>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</si>
  <si>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</si>
  <si>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</si>
  <si>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</si>
  <si>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</si>
  <si>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</si>
  <si>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</si>
  <si>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</si>
  <si>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</si>
  <si>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</si>
  <si>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</si>
  <si>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</si>
  <si>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</si>
  <si>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</si>
  <si>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</si>
  <si>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</si>
  <si>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</si>
  <si>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</si>
  <si>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</si>
  <si>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</si>
  <si>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</si>
  <si>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</si>
  <si>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</si>
  <si>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</si>
  <si>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</si>
  <si>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</si>
  <si>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</si>
  <si>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</si>
  <si>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</si>
  <si>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</si>
  <si>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</si>
  <si>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</si>
  <si>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</si>
  <si>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</si>
  <si>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</si>
  <si>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</si>
  <si>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</si>
  <si>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</si>
  <si>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</si>
  <si>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</si>
  <si>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</si>
  <si>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</si>
  <si>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</si>
  <si>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</si>
  <si>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</si>
  <si>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</si>
  <si>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</si>
  <si>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</si>
  <si>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</si>
  <si>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</si>
  <si>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</si>
  <si>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</si>
  <si>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</si>
  <si>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</si>
  <si>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</si>
  <si>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</si>
  <si>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</si>
  <si>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</si>
  <si>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</si>
  <si>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</si>
  <si>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</si>
  <si>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</si>
  <si>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</si>
  <si>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</si>
  <si>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</si>
  <si>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</si>
  <si>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</si>
  <si>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</si>
  <si>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</si>
  <si>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</si>
  <si>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</si>
  <si>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</si>
  <si>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</si>
  <si>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</si>
  <si>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</si>
  <si>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</si>
  <si>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</si>
  <si>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</si>
  <si>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</si>
  <si>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</si>
  <si>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</si>
  <si>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</si>
  <si>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</si>
  <si>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</si>
  <si>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</si>
  <si>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</si>
  <si>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</si>
  <si>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</si>
  <si>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</si>
  <si>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</si>
  <si>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</si>
  <si>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</si>
  <si>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</si>
  <si>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</si>
  <si>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</si>
  <si>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</si>
  <si>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</si>
  <si>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</si>
  <si>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</si>
  <si>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</si>
  <si>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</si>
  <si>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</si>
  <si>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</si>
  <si>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</si>
  <si>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</si>
  <si>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</si>
  <si>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</si>
  <si>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</si>
  <si>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</si>
  <si>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</si>
  <si>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</si>
  <si>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</si>
  <si>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</si>
  <si>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</si>
  <si>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</si>
  <si>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</si>
  <si>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</si>
  <si>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</si>
  <si>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</si>
  <si>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</si>
  <si>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</si>
  <si>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</si>
  <si>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</si>
  <si>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</si>
  <si>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</si>
  <si>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</si>
  <si>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</si>
  <si>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</si>
  <si>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</si>
  <si>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</si>
  <si>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</si>
  <si>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</si>
  <si>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</si>
  <si>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</si>
  <si>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</si>
  <si>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</si>
  <si>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</si>
  <si>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</si>
  <si>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</si>
  <si>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</si>
  <si>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</si>
  <si>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</si>
  <si>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</si>
  <si>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</si>
  <si>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</si>
  <si>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</si>
  <si>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</si>
  <si>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</si>
  <si>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</si>
  <si>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</si>
  <si>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</si>
  <si>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</si>
  <si>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</si>
  <si>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</si>
  <si>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</si>
  <si>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</si>
  <si>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</si>
  <si>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</si>
  <si>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</si>
  <si>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</si>
  <si>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</si>
  <si>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</si>
  <si>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</si>
  <si>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</si>
  <si>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</si>
  <si>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</si>
  <si>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</si>
  <si>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</si>
  <si>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</si>
  <si>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</si>
  <si>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</si>
  <si>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</si>
  <si>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</si>
  <si>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</si>
  <si>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</si>
  <si>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</si>
  <si>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</si>
  <si>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</si>
  <si>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</si>
  <si>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</si>
  <si>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</si>
  <si>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</si>
  <si>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</si>
  <si>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</si>
  <si>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</si>
  <si>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</si>
  <si>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</si>
  <si>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</si>
  <si>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</si>
  <si>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</si>
  <si>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</si>
  <si>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</si>
  <si>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</si>
  <si>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</si>
  <si>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</si>
  <si>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</si>
  <si>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</si>
  <si>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</si>
  <si>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</si>
  <si>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</si>
  <si>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</si>
  <si>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</si>
  <si>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</si>
  <si>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</si>
  <si>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</si>
  <si>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</si>
  <si>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</si>
  <si>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</si>
  <si>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</si>
  <si>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</si>
  <si>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</si>
  <si>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</si>
  <si>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</si>
  <si>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</si>
  <si>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</si>
  <si>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</si>
  <si>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</si>
  <si>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</si>
  <si>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</si>
  <si>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</si>
  <si>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</si>
  <si>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</si>
  <si>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</si>
  <si>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</si>
  <si>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</si>
  <si>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</si>
  <si>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</si>
  <si>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</si>
  <si>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</si>
  <si>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</si>
  <si>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</si>
  <si>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</si>
  <si>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</si>
  <si>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</si>
  <si>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</si>
  <si>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</si>
  <si>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</si>
  <si>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</si>
  <si>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</si>
  <si>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</si>
  <si>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</si>
  <si>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</si>
  <si>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</si>
  <si>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</si>
  <si>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</si>
  <si>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</si>
  <si>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</si>
  <si>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</si>
  <si>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</si>
  <si>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</si>
  <si>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</si>
  <si>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</si>
  <si>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</si>
  <si>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</si>
  <si>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</si>
  <si>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</si>
  <si>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</si>
  <si>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</si>
  <si>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</si>
  <si>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</si>
  <si>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</si>
  <si>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</si>
  <si>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</si>
  <si>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</si>
  <si>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</si>
  <si>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</si>
  <si>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</si>
  <si>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</si>
  <si>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</si>
  <si>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</si>
  <si>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</si>
  <si>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</si>
  <si>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</si>
  <si>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</si>
  <si>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</si>
  <si>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</si>
  <si>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</si>
  <si>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</si>
  <si>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</si>
  <si>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</si>
  <si>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</si>
  <si>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</si>
  <si>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</si>
  <si>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</si>
  <si>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</si>
  <si>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</si>
  <si>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</si>
  <si>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</si>
  <si>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</si>
  <si>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</si>
  <si>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</si>
  <si>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</si>
  <si>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</si>
  <si>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</si>
  <si>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</si>
  <si>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</si>
  <si>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</si>
  <si>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</si>
  <si>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</si>
  <si>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</si>
  <si>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</si>
  <si>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</si>
  <si>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</si>
  <si>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</si>
  <si>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</si>
  <si>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</si>
  <si>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</si>
  <si>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</si>
  <si>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</si>
  <si>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</si>
  <si>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</si>
  <si>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</si>
  <si>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</si>
  <si>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</si>
  <si>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</si>
  <si>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</si>
  <si>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</si>
  <si>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</si>
  <si>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</si>
  <si>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</si>
  <si>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</si>
  <si>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</si>
  <si>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</si>
  <si>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</si>
  <si>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</si>
  <si>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</si>
  <si>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</si>
  <si>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</si>
  <si>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</si>
  <si>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</si>
  <si>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</si>
  <si>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</si>
  <si>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</si>
  <si>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</si>
  <si>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</si>
  <si>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</si>
  <si>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</si>
  <si>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</si>
  <si>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</si>
  <si>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</si>
  <si>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</si>
  <si>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</si>
  <si>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</si>
  <si>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</si>
  <si>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</si>
  <si>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</si>
  <si>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</si>
  <si>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</si>
  <si>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</si>
  <si>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</si>
  <si>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</si>
  <si>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</si>
  <si>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</si>
  <si>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</si>
  <si>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</si>
  <si>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</si>
  <si>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</si>
  <si>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</si>
  <si>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</si>
  <si>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</si>
  <si>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</si>
  <si>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</si>
  <si>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</si>
  <si>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</si>
  <si>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</si>
  <si>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</si>
  <si>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</si>
  <si>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</si>
  <si>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</si>
  <si>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</si>
  <si>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</si>
  <si>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</si>
  <si>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</si>
  <si>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</si>
  <si>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</si>
  <si>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</si>
  <si>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</si>
  <si>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</si>
  <si>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</si>
  <si>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</si>
  <si>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</si>
  <si>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</si>
  <si>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</si>
  <si>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</si>
  <si>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</si>
  <si>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</si>
  <si>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</si>
  <si>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</si>
  <si>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</si>
  <si>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</si>
  <si>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</si>
  <si>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</si>
  <si>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</si>
  <si>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</si>
  <si>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</si>
  <si>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</si>
  <si>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</si>
  <si>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</si>
  <si>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</si>
  <si>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</si>
  <si>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</si>
  <si>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</si>
  <si>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</si>
  <si>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</si>
  <si>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</si>
  <si>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</si>
  <si>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</si>
  <si>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</si>
  <si>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</si>
  <si>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</si>
  <si>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</si>
  <si>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</si>
  <si>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</si>
  <si>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</si>
  <si>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</si>
  <si>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</si>
  <si>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</si>
  <si>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</si>
  <si>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</si>
  <si>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</si>
  <si>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</si>
  <si>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</si>
  <si>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</si>
  <si>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</si>
  <si>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</si>
  <si>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</si>
  <si>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</si>
  <si>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</si>
  <si>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</si>
  <si>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</si>
  <si>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</si>
  <si>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</si>
  <si>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</si>
  <si>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</si>
  <si>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</si>
  <si>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</si>
  <si>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</si>
  <si>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</si>
  <si>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</si>
  <si>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</si>
  <si>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</si>
  <si>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</si>
  <si>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</si>
  <si>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</si>
  <si>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</si>
  <si>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</si>
  <si>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</si>
  <si>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</si>
  <si>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</si>
  <si>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</si>
  <si>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</si>
  <si>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</si>
  <si>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</si>
  <si>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</si>
  <si>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</si>
  <si>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</si>
  <si>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</si>
  <si>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</si>
  <si>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</si>
  <si>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</si>
  <si>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</si>
  <si>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</si>
  <si>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</si>
  <si>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</si>
  <si>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</si>
  <si>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</si>
  <si>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</si>
  <si>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</si>
  <si>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</si>
  <si>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</si>
  <si>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</si>
  <si>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</si>
  <si>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</si>
  <si>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</si>
  <si>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</si>
  <si>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</si>
  <si>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</si>
  <si>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</si>
  <si>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</si>
  <si>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</si>
  <si>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</si>
  <si>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</si>
  <si>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</si>
  <si>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</si>
  <si>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</si>
  <si>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</si>
  <si>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</si>
  <si>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</si>
  <si>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</si>
  <si>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</si>
  <si>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</si>
  <si>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</si>
  <si>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</si>
  <si>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</si>
  <si>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</si>
  <si>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</si>
  <si>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</si>
  <si>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</si>
  <si>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</si>
  <si>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</si>
  <si>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</si>
  <si>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</si>
  <si>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</si>
  <si>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</si>
  <si>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</si>
  <si>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</si>
  <si>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</si>
  <si>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</si>
  <si>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</si>
  <si>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</si>
  <si>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</si>
  <si>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</si>
  <si>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</si>
  <si>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</si>
  <si>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</si>
  <si>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</si>
  <si>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</si>
  <si>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</si>
  <si>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</si>
  <si>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</si>
  <si>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</si>
  <si>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</si>
  <si>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</si>
  <si>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</si>
  <si>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</si>
  <si>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</si>
  <si>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</si>
  <si>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</si>
  <si>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</si>
  <si>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</si>
  <si>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</si>
  <si>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</si>
  <si>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</si>
  <si>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</si>
  <si>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</si>
  <si>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</si>
  <si>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</si>
  <si>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</si>
  <si>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</si>
  <si>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</si>
  <si>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</si>
  <si>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</si>
  <si>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</si>
  <si>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</si>
  <si>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</si>
  <si>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</si>
  <si>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</si>
  <si>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</si>
  <si>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</si>
  <si>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</si>
  <si>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</si>
  <si>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</si>
  <si>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</si>
  <si>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</si>
  <si>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</si>
  <si>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</si>
  <si>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</si>
  <si>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</si>
  <si>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</si>
  <si>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</si>
  <si>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</si>
  <si>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</si>
  <si>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</si>
  <si>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</si>
  <si>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</si>
  <si>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</si>
  <si>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</si>
  <si>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</si>
  <si>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</si>
  <si>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</si>
  <si>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</si>
  <si>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</si>
  <si>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</si>
  <si>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</si>
  <si>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</si>
  <si>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</si>
  <si>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</si>
  <si>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</si>
  <si>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</si>
  <si>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</si>
  <si>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</si>
  <si>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</si>
  <si>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</si>
  <si>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</si>
  <si>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</si>
  <si>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</si>
  <si>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</si>
  <si>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</si>
  <si>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</si>
  <si>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</si>
  <si>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</si>
  <si>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</si>
  <si>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</si>
  <si>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</si>
  <si>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</si>
  <si>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</si>
  <si>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</si>
  <si>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</si>
  <si>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</si>
  <si>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</si>
  <si>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</si>
  <si>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</si>
  <si>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</si>
  <si>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</si>
  <si>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</si>
  <si>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</si>
  <si>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</si>
  <si>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</si>
  <si>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</si>
  <si>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</si>
  <si>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</si>
  <si>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</si>
  <si>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</si>
  <si>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</si>
  <si>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</si>
  <si>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</si>
  <si>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</si>
  <si>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</si>
  <si>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</si>
  <si>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</si>
  <si>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</si>
  <si>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</si>
  <si>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</si>
  <si>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</si>
  <si>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</si>
  <si>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</si>
  <si>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</si>
  <si>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</si>
  <si>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</si>
  <si>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</si>
  <si>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</si>
  <si>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</si>
  <si>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</si>
  <si>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</si>
  <si>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</si>
  <si>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</si>
  <si>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</si>
  <si>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</si>
  <si>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</si>
  <si>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</si>
  <si>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</si>
  <si>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</si>
  <si>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</si>
  <si>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</si>
  <si>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</si>
  <si>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</si>
  <si>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</si>
  <si>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</si>
  <si>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</si>
  <si>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</si>
  <si>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</si>
  <si>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</si>
  <si>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</si>
  <si>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</si>
  <si>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</si>
  <si>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</si>
  <si>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</si>
  <si>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</si>
  <si>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</si>
  <si>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</si>
  <si>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</si>
  <si>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</si>
  <si>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</si>
  <si>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</si>
  <si>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</si>
  <si>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</si>
  <si>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</si>
  <si>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</si>
  <si>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</si>
  <si>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</si>
  <si>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</si>
  <si>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</si>
  <si>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</si>
  <si>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</si>
  <si>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</si>
  <si>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</si>
  <si>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</si>
  <si>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</si>
  <si>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</si>
  <si>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</si>
  <si>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</si>
  <si>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</si>
  <si>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</si>
  <si>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</si>
  <si>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</si>
  <si>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</si>
  <si>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</si>
  <si>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</si>
  <si>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</si>
  <si>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</si>
  <si>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</si>
  <si>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</si>
  <si>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</si>
  <si>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</si>
  <si>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</si>
  <si>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</si>
  <si>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</si>
  <si>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</si>
  <si>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</si>
  <si>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</si>
  <si>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</si>
  <si>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</si>
  <si>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</si>
  <si>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</si>
  <si>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</si>
  <si>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</si>
  <si>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</si>
  <si>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</si>
  <si>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</si>
  <si>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</si>
  <si>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</si>
  <si>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</si>
  <si>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</si>
  <si>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</si>
  <si>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</si>
  <si>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</si>
  <si>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</si>
  <si>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</si>
  <si>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</si>
  <si>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</si>
  <si>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</si>
  <si>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</si>
  <si>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</si>
  <si>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</si>
  <si>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</si>
  <si>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</si>
  <si>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</si>
  <si>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</si>
  <si>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</si>
  <si>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</si>
  <si>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</si>
  <si>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</si>
  <si>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</si>
  <si>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</si>
  <si>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</si>
  <si>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</si>
  <si>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</si>
  <si>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</si>
  <si>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</si>
  <si>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</si>
  <si>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</si>
  <si>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</si>
  <si>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</si>
  <si>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</si>
  <si>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</si>
  <si>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</si>
  <si>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</si>
  <si>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</si>
  <si>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</si>
  <si>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</si>
  <si>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</si>
  <si>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</si>
  <si>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</si>
  <si>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</si>
  <si>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</si>
  <si>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</si>
  <si>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</si>
  <si>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</si>
  <si>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</si>
  <si>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</si>
  <si>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</si>
  <si>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</si>
  <si>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</si>
  <si>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</si>
  <si>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</si>
  <si>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</si>
  <si>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</si>
  <si>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</si>
  <si>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</si>
  <si>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</si>
  <si>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</si>
  <si>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</si>
  <si>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</si>
  <si>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</si>
  <si>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</si>
  <si>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</si>
  <si>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</si>
  <si>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</si>
  <si>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</si>
  <si>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</si>
  <si>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</si>
  <si>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</si>
  <si>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</si>
  <si>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</si>
  <si>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</si>
  <si>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</si>
  <si>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</si>
  <si>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</si>
  <si>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</si>
  <si>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</si>
  <si>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</si>
  <si>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</si>
  <si>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</si>
  <si>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</si>
  <si>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</si>
  <si>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</si>
  <si>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</si>
  <si>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</si>
  <si>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</si>
  <si>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</si>
  <si>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</si>
  <si>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</si>
  <si>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</si>
  <si>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</si>
  <si>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</si>
  <si>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</si>
  <si>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</si>
  <si>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</si>
  <si>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</si>
  <si>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</si>
  <si>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</si>
  <si>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</si>
  <si>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</si>
  <si>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</si>
  <si>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</si>
  <si>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</si>
  <si>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</si>
  <si>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</si>
  <si>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</si>
  <si>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</si>
  <si>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</si>
  <si>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</si>
  <si>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</si>
  <si>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</si>
  <si>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</si>
  <si>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</si>
  <si>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</si>
  <si>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</si>
  <si>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</si>
  <si>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</si>
  <si>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</si>
  <si>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</si>
  <si>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</si>
  <si>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</si>
  <si>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</si>
  <si>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</si>
  <si>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</si>
  <si>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</si>
  <si>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</si>
  <si>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</si>
  <si>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</si>
  <si>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</si>
  <si>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</si>
  <si>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</si>
  <si>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</si>
  <si>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</si>
  <si>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</si>
  <si>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</si>
  <si>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</si>
  <si>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</si>
  <si>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</si>
  <si>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</si>
  <si>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</si>
  <si>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</si>
  <si>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</si>
  <si>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</si>
  <si>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</si>
  <si>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</si>
  <si>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</si>
  <si>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</si>
  <si>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</si>
  <si>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</si>
  <si>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</si>
  <si>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</si>
  <si>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</si>
  <si>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</si>
  <si>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</si>
  <si>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</si>
  <si>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</si>
  <si>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</si>
  <si>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</si>
  <si>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</si>
  <si>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</si>
  <si>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</si>
  <si>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</si>
  <si>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</si>
  <si>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</si>
  <si>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</si>
  <si>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</si>
  <si>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</si>
  <si>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</si>
  <si>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</si>
  <si>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</si>
  <si>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</si>
  <si>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</si>
  <si>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</si>
  <si>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</si>
  <si>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</si>
  <si>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</si>
  <si>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</si>
  <si>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</si>
  <si>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</si>
  <si>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</si>
  <si>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</si>
  <si>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</si>
  <si>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</si>
  <si>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</si>
  <si>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</si>
  <si>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</si>
  <si>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</si>
  <si>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</si>
  <si>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</si>
  <si>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</si>
  <si>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</si>
  <si>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</si>
  <si>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</si>
  <si>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</si>
  <si>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</si>
  <si>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</si>
  <si>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</si>
  <si>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</si>
  <si>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</si>
  <si>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</si>
  <si>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</si>
  <si>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</si>
  <si>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</si>
  <si>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</si>
  <si>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</si>
  <si>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</si>
  <si>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</si>
  <si>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</si>
  <si>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</si>
  <si>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</si>
  <si>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</si>
  <si>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</si>
  <si>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</si>
  <si>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</si>
  <si>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</si>
  <si>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</si>
  <si>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</si>
  <si>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</si>
  <si>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</si>
  <si>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</si>
  <si>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</si>
  <si>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</si>
  <si>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</si>
  <si>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</si>
  <si>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</si>
  <si>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</si>
  <si>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</si>
  <si>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</si>
  <si>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</si>
  <si>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</si>
  <si>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</si>
  <si>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</si>
  <si>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</si>
  <si>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</si>
  <si>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</si>
  <si>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</si>
  <si>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</si>
  <si>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</si>
  <si>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</si>
  <si>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</si>
  <si>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</si>
  <si>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</si>
  <si>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</si>
  <si>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</si>
  <si>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</si>
  <si>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</si>
  <si>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</si>
  <si>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</si>
  <si>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</si>
  <si>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</si>
  <si>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</si>
  <si>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</si>
  <si>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</si>
  <si>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</si>
  <si>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</si>
  <si>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</si>
  <si>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</si>
  <si>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</si>
  <si>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</si>
  <si>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</si>
  <si>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</si>
  <si>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</si>
  <si>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</si>
  <si>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</si>
  <si>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</si>
  <si>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</si>
  <si>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</si>
  <si>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</si>
  <si>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</si>
  <si>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</si>
  <si>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</si>
  <si>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</si>
  <si>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</si>
  <si>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</si>
  <si>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</si>
  <si>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</si>
  <si>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</si>
  <si>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</si>
  <si>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</si>
  <si>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</si>
  <si>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</si>
  <si>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</si>
  <si>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</si>
  <si>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</si>
  <si>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</si>
  <si>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</si>
  <si>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</si>
  <si>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</si>
  <si>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</si>
  <si>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</si>
  <si>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</si>
  <si>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</si>
  <si>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</si>
  <si>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</si>
  <si>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</si>
  <si>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</si>
  <si>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</si>
  <si>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</si>
  <si>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</si>
  <si>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</si>
  <si>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</si>
  <si>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</si>
  <si>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</si>
  <si>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</si>
  <si>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</si>
  <si>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</si>
  <si>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</si>
  <si>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</si>
  <si>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</si>
  <si>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</si>
  <si>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</si>
  <si>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</si>
  <si>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</si>
  <si>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</si>
  <si>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</si>
  <si>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</si>
  <si>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</si>
  <si>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</si>
  <si>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</si>
  <si>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</si>
  <si>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</si>
  <si>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</si>
  <si>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</si>
  <si>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</si>
  <si>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</si>
  <si>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</si>
  <si>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</si>
  <si>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</si>
  <si>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</si>
  <si>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</si>
  <si>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</si>
  <si>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</si>
  <si>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</si>
  <si>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</si>
  <si>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</si>
  <si>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</si>
  <si>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</si>
  <si>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</si>
  <si>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</si>
  <si>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</si>
  <si>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</si>
  <si>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</si>
  <si>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</si>
  <si>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</si>
  <si>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</si>
  <si>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</si>
  <si>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</si>
  <si>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</si>
  <si>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</si>
  <si>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</si>
  <si>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</si>
  <si>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</si>
  <si>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</si>
  <si>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</si>
  <si>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</si>
  <si>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</si>
  <si>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</si>
  <si>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</si>
  <si>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</si>
  <si>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</si>
  <si>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</si>
  <si>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</si>
  <si>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</si>
  <si>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</si>
  <si>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</si>
  <si>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</si>
  <si>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</si>
  <si>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</si>
  <si>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</si>
  <si>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</si>
  <si>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</si>
  <si>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</si>
  <si>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</si>
  <si>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</si>
  <si>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</si>
  <si>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</si>
  <si>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</si>
  <si>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</si>
  <si>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</si>
  <si>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</si>
  <si>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</si>
  <si>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</si>
  <si>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</si>
  <si>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</si>
  <si>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</si>
  <si>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</si>
  <si>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</si>
  <si>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</si>
  <si>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</si>
  <si>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</si>
  <si>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</si>
  <si>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</si>
  <si>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</si>
  <si>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</si>
  <si>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</si>
  <si>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</si>
  <si>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</si>
  <si>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</si>
  <si>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</si>
  <si>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</si>
  <si>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</si>
  <si>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</si>
  <si>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</si>
  <si>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</si>
  <si>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</si>
  <si>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</si>
  <si>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</si>
  <si>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</si>
  <si>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</si>
  <si>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</si>
  <si>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</si>
  <si>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</si>
  <si>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</si>
  <si>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</si>
  <si>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</si>
  <si>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</si>
  <si>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</si>
  <si>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</si>
  <si>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</si>
  <si>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</si>
  <si>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</si>
  <si>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</si>
  <si>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</si>
  <si>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</si>
  <si>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</si>
  <si>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</si>
  <si>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</si>
  <si>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</si>
  <si>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</si>
  <si>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</si>
  <si>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</si>
  <si>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</si>
  <si>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</si>
  <si>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</si>
  <si>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</si>
  <si>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</si>
  <si>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</si>
  <si>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</si>
  <si>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</si>
  <si>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</si>
  <si>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</si>
  <si>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</si>
  <si>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</si>
  <si>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</si>
  <si>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</si>
  <si>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</si>
  <si>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</si>
  <si>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</si>
  <si>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</si>
  <si>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</si>
  <si>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</si>
  <si>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</si>
  <si>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</si>
  <si>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</si>
  <si>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</si>
  <si>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</si>
  <si>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</si>
  <si>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</si>
  <si>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</si>
  <si>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</si>
  <si>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</si>
  <si>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</si>
  <si>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</si>
  <si>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</si>
  <si>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</si>
  <si>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</si>
  <si>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</si>
  <si>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</si>
  <si>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</si>
  <si>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</si>
  <si>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</si>
  <si>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</si>
  <si>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</si>
  <si>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</si>
  <si>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</si>
  <si>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</si>
  <si>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</si>
  <si>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</si>
  <si>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</si>
  <si>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</si>
  <si>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</si>
  <si>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</si>
  <si>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</si>
  <si>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</si>
  <si>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</si>
  <si>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</si>
  <si>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</si>
  <si>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</si>
  <si>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</si>
  <si>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</si>
  <si>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</si>
  <si>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</si>
  <si>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</si>
  <si>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</si>
  <si>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</si>
  <si>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</si>
  <si>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</si>
  <si>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</si>
  <si>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</si>
  <si>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</si>
  <si>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</si>
  <si>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</si>
  <si>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</si>
  <si>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</si>
  <si>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</si>
  <si>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</si>
  <si>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</si>
  <si>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</si>
  <si>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</si>
  <si>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</si>
  <si>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</si>
  <si>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</si>
  <si>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</si>
  <si>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</si>
  <si>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</si>
  <si>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</si>
  <si>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</si>
  <si>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</si>
  <si>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</si>
  <si>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</si>
  <si>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</si>
  <si>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</si>
  <si>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</si>
  <si>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</si>
  <si>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</si>
  <si>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</si>
  <si>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</si>
  <si>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</si>
  <si>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</si>
  <si>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</si>
  <si>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</si>
  <si>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</si>
  <si>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</si>
  <si>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</si>
  <si>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</si>
  <si>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</si>
  <si>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</si>
  <si>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</si>
  <si>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</si>
  <si>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</si>
  <si>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</si>
  <si>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</si>
  <si>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</si>
  <si>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</si>
  <si>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</si>
  <si>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</si>
  <si>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</si>
  <si>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</si>
  <si>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</si>
  <si>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</si>
  <si>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</si>
  <si>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</si>
  <si>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</si>
  <si>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</si>
  <si>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</si>
  <si>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</si>
  <si>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</si>
  <si>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</si>
  <si>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</si>
  <si>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</si>
  <si>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</si>
  <si>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</si>
  <si>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</si>
  <si>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</si>
  <si>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</si>
  <si>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</si>
  <si>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</si>
  <si>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</si>
  <si>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</si>
  <si>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</si>
  <si>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</si>
  <si>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</si>
  <si>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</si>
  <si>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</si>
  <si>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</si>
  <si>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</si>
  <si>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</si>
  <si>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</si>
  <si>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</si>
  <si>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</si>
  <si>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</si>
  <si>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</si>
  <si>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</si>
  <si>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</si>
  <si>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</si>
  <si>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</si>
  <si>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</si>
  <si>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</si>
  <si>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</si>
  <si>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</si>
  <si>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</si>
  <si>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</si>
  <si>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</si>
  <si>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</si>
  <si>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</si>
  <si>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</si>
  <si>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</si>
  <si>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</si>
  <si>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</si>
  <si>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</si>
  <si>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</si>
  <si>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</si>
  <si>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</si>
  <si>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</si>
  <si>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</si>
  <si>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</si>
  <si>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</si>
  <si>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</si>
  <si>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</si>
  <si>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</si>
  <si>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</si>
  <si>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</si>
  <si>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</si>
  <si>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</si>
  <si>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</si>
  <si>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</si>
  <si>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</si>
  <si>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</si>
  <si>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</si>
  <si>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</si>
  <si>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</si>
  <si>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</si>
  <si>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</si>
  <si>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</si>
  <si>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</si>
  <si>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</si>
  <si>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</si>
  <si>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</si>
  <si>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</si>
  <si>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</si>
  <si>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</si>
  <si>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</si>
  <si>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</si>
  <si>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</si>
  <si>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</si>
  <si>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</si>
  <si>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</si>
  <si>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</si>
  <si>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</si>
  <si>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</si>
  <si>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</si>
  <si>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</si>
  <si>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</si>
  <si>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</si>
  <si>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</si>
  <si>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</si>
  <si>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</si>
  <si>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</si>
  <si>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</si>
  <si>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</si>
  <si>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</si>
  <si>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</si>
  <si>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</si>
  <si>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</si>
  <si>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</si>
  <si>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</si>
  <si>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</si>
  <si>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</si>
  <si>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</si>
  <si>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</si>
  <si>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</si>
  <si>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</si>
  <si>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</si>
  <si>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</si>
  <si>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</si>
  <si>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</si>
  <si>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</si>
  <si>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</si>
  <si>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</si>
  <si>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</si>
  <si>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</si>
  <si>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</si>
  <si>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</si>
  <si>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</si>
  <si>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</si>
  <si>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</si>
  <si>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</si>
  <si>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</si>
  <si>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</si>
  <si>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</si>
  <si>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</si>
  <si>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</si>
  <si>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</si>
  <si>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</si>
  <si>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</si>
  <si>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</si>
  <si>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</si>
  <si>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</si>
  <si>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</si>
  <si>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</si>
  <si>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</si>
  <si>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</si>
  <si>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</si>
  <si>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</si>
  <si>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</si>
  <si>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</si>
  <si>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</si>
  <si>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</si>
  <si>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</si>
  <si>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</si>
  <si>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</si>
  <si>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</si>
  <si>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</si>
  <si>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</si>
  <si>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</si>
  <si>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</si>
  <si>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</si>
  <si>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</si>
  <si>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</si>
  <si>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</si>
  <si>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</si>
  <si>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</si>
  <si>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</si>
  <si>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</si>
  <si>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</si>
  <si>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</si>
  <si>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</si>
  <si>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</si>
  <si>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</si>
  <si>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</si>
  <si>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</si>
  <si>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</si>
  <si>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</si>
  <si>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</si>
  <si>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</si>
  <si>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</si>
  <si>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</si>
  <si>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</si>
  <si>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</si>
  <si>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</si>
  <si>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</si>
  <si>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</si>
  <si>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</si>
  <si>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</si>
  <si>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</si>
  <si>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</si>
  <si>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</si>
  <si>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</si>
  <si>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</si>
  <si>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</si>
  <si>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</si>
  <si>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</si>
  <si>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</si>
  <si>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</si>
  <si>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</si>
  <si>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</si>
  <si>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</si>
  <si>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</si>
  <si>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</si>
  <si>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</si>
  <si>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</si>
  <si>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</si>
  <si>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</si>
  <si>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</si>
  <si>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</si>
  <si>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</si>
  <si>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</si>
  <si>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</si>
  <si>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</si>
  <si>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</si>
  <si>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</si>
  <si>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</si>
  <si>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</si>
  <si>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</si>
  <si>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</si>
  <si>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</si>
  <si>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</si>
  <si>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</si>
  <si>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</si>
  <si>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</si>
  <si>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</si>
  <si>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</si>
  <si>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</si>
  <si>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</si>
  <si>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</si>
  <si>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</si>
  <si>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</si>
  <si>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</si>
  <si>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</si>
  <si>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</si>
  <si>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</si>
  <si>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</si>
  <si>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</si>
  <si>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</si>
  <si>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</si>
  <si>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</si>
  <si>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</si>
  <si>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</si>
  <si>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</si>
  <si>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</si>
  <si>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</si>
  <si>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</si>
  <si>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</si>
  <si>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</si>
  <si>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</si>
  <si>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</si>
  <si>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</si>
  <si>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</si>
  <si>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</si>
  <si>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</si>
  <si>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</si>
  <si>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</si>
  <si>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</si>
  <si>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</si>
  <si>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</si>
  <si>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</si>
  <si>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</si>
  <si>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</si>
  <si>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</si>
  <si>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</si>
  <si>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</si>
  <si>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</si>
  <si>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</si>
  <si>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</si>
  <si>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</si>
  <si>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</si>
  <si>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</si>
  <si>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</si>
  <si>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</si>
  <si>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</si>
  <si>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</si>
  <si>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</si>
  <si>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</si>
  <si>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</si>
  <si>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</si>
  <si>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</si>
  <si>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</si>
  <si>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</si>
  <si>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</si>
  <si>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</si>
  <si>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</si>
  <si>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</si>
  <si>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</si>
  <si>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</si>
  <si>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</si>
  <si>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</si>
  <si>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</si>
  <si>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</si>
  <si>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</si>
  <si>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</si>
  <si>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</si>
  <si>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</si>
  <si>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</si>
  <si>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</si>
  <si>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</si>
  <si>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</si>
  <si>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</si>
  <si>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</si>
  <si>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</si>
  <si>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</si>
  <si>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</si>
  <si>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</si>
  <si>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</si>
  <si>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</si>
  <si>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</si>
  <si>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</si>
  <si>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</si>
  <si>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</si>
  <si>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</si>
  <si>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</si>
  <si>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</si>
  <si>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</si>
  <si>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</si>
  <si>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</si>
  <si>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</si>
  <si>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</si>
  <si>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</si>
  <si>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</si>
  <si>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</si>
  <si>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</si>
  <si>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</si>
  <si>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</si>
  <si>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</si>
  <si>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</si>
  <si>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</si>
  <si>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</si>
  <si>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</si>
  <si>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</si>
  <si>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</si>
  <si>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</si>
  <si>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</si>
  <si>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</si>
  <si>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</si>
  <si>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</si>
  <si>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</si>
  <si>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</si>
  <si>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</si>
  <si>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</si>
  <si>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</si>
  <si>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</si>
  <si>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</si>
  <si>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</si>
  <si>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</si>
  <si>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</si>
  <si>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</si>
  <si>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</si>
  <si>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</si>
  <si>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</si>
  <si>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</si>
  <si>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</si>
  <si>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</si>
  <si>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</si>
  <si>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</si>
  <si>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</si>
  <si>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</si>
  <si>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</si>
  <si>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</si>
  <si>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</si>
  <si>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</si>
  <si>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</si>
  <si>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</si>
  <si>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</si>
  <si>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</si>
  <si>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</si>
  <si>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</si>
  <si>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</si>
  <si>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</si>
  <si>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</si>
  <si>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</si>
  <si>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</si>
  <si>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</si>
  <si>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</si>
  <si>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</si>
  <si>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</si>
  <si>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</si>
  <si>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</si>
  <si>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</si>
  <si>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</si>
  <si>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</si>
  <si>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</si>
  <si>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</si>
  <si>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</si>
  <si>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</si>
  <si>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</si>
  <si>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</si>
  <si>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</si>
  <si>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</si>
  <si>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</si>
  <si>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</si>
  <si>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</si>
  <si>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</si>
  <si>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</si>
  <si>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</si>
  <si>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</si>
  <si>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</si>
  <si>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</si>
  <si>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</si>
  <si>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</si>
  <si>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</si>
  <si>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</si>
  <si>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</si>
  <si>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</si>
  <si>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</si>
  <si>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</si>
  <si>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</si>
  <si>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</si>
  <si>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</si>
  <si>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</si>
  <si>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</si>
  <si>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</si>
  <si>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</si>
  <si>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</si>
  <si>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</si>
  <si>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</si>
  <si>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</si>
  <si>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</si>
  <si>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</si>
  <si>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</si>
  <si>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</si>
  <si>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</si>
  <si>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</si>
  <si>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</si>
  <si>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</si>
  <si>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</si>
  <si>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</si>
  <si>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</si>
  <si>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</si>
  <si>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</si>
  <si>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</si>
  <si>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</si>
  <si>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</si>
  <si>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</si>
  <si>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</si>
  <si>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</si>
  <si>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</si>
  <si>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</si>
  <si>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</si>
  <si>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</si>
  <si>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</si>
  <si>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</si>
  <si>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</si>
  <si>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</si>
  <si>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</si>
  <si>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</si>
  <si>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</si>
  <si>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</si>
  <si>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</si>
  <si>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</si>
  <si>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</si>
  <si>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</si>
  <si>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</si>
  <si>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</si>
  <si>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</si>
  <si>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</si>
  <si>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</si>
  <si>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</si>
  <si>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</si>
  <si>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</si>
  <si>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</si>
  <si>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</si>
  <si>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</si>
  <si>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</si>
  <si>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</si>
  <si>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</si>
  <si>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</si>
  <si>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</si>
  <si>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</si>
  <si>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</si>
  <si>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</si>
  <si>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</si>
  <si>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</si>
  <si>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</si>
  <si>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</si>
  <si>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</si>
  <si>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</si>
  <si>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</si>
  <si>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</si>
  <si>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</si>
  <si>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</si>
  <si>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</si>
  <si>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</si>
  <si>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</si>
  <si>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</si>
  <si>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</si>
  <si>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</si>
  <si>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</si>
  <si>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</si>
  <si>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</si>
  <si>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</si>
  <si>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</si>
  <si>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</si>
  <si>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</si>
  <si>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</si>
  <si>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</si>
  <si>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</si>
  <si>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</si>
  <si>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</si>
  <si>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</si>
  <si>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</si>
  <si>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</si>
  <si>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</si>
  <si>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</si>
  <si>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</si>
  <si>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</si>
  <si>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</si>
  <si>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</si>
  <si>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</si>
  <si>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</si>
  <si>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</si>
  <si>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</si>
  <si>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</si>
  <si>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</si>
  <si>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</si>
  <si>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</si>
  <si>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</si>
  <si>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</si>
  <si>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</si>
  <si>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</si>
  <si>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</si>
  <si>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</si>
  <si>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</si>
  <si>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</si>
  <si>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</si>
  <si>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</si>
  <si>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</si>
  <si>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</si>
  <si>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</si>
  <si>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</si>
  <si>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</si>
  <si>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</si>
  <si>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</si>
  <si>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</si>
  <si>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</si>
  <si>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</si>
  <si>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</si>
  <si>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</si>
  <si>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</si>
  <si>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</si>
  <si>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</si>
  <si>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</si>
  <si>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</si>
  <si>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</si>
  <si>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</si>
  <si>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</si>
  <si>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</si>
  <si>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</si>
  <si>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</si>
  <si>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</si>
  <si>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</si>
  <si>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</si>
  <si>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</si>
  <si>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</si>
  <si>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</si>
  <si>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</si>
  <si>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</si>
  <si>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</si>
  <si>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</si>
  <si>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</si>
  <si>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</si>
  <si>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</si>
  <si>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</si>
  <si>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</si>
  <si>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</si>
  <si>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</si>
  <si>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</si>
  <si>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</si>
  <si>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</si>
  <si>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</si>
  <si>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</si>
  <si>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</si>
  <si>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</si>
  <si>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</si>
  <si>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</si>
  <si>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</si>
  <si>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</si>
  <si>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</si>
  <si>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</si>
  <si>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</si>
  <si>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</si>
  <si>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</si>
  <si>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</si>
  <si>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</si>
  <si>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</si>
  <si>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</si>
  <si>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</si>
  <si>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</si>
  <si>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</si>
  <si>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</si>
  <si>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</si>
  <si>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</si>
  <si>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</si>
  <si>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</si>
  <si>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</si>
  <si>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</si>
  <si>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</si>
  <si>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</si>
  <si>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</si>
  <si>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</si>
  <si>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</si>
  <si>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</si>
  <si>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</si>
  <si>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</si>
  <si>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</si>
  <si>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</si>
  <si>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</si>
  <si>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</si>
  <si>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</si>
  <si>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</si>
  <si>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</si>
  <si>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</si>
  <si>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</si>
  <si>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</si>
  <si>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</si>
  <si>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</si>
  <si>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</si>
  <si>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</si>
  <si>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</si>
  <si>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</si>
  <si>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</si>
  <si>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</si>
  <si>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</si>
  <si>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</si>
  <si>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</si>
  <si>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</si>
  <si>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</si>
  <si>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</si>
  <si>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</si>
  <si>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</si>
  <si>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</si>
  <si>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</si>
  <si>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</si>
  <si>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</si>
  <si>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</si>
  <si>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</si>
  <si>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</si>
  <si>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</si>
  <si>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</si>
  <si>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</si>
  <si>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</si>
  <si>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</si>
  <si>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</si>
  <si>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</si>
  <si>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</si>
  <si>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</si>
  <si>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</si>
  <si>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</si>
  <si>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</si>
  <si>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</si>
  <si>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</si>
  <si>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</si>
  <si>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</si>
  <si>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</si>
  <si>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</si>
  <si>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</si>
  <si>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</si>
  <si>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</si>
  <si>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</si>
  <si>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</si>
  <si>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</si>
  <si>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</si>
  <si>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</si>
  <si>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</si>
  <si>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</si>
  <si>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</si>
  <si>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</si>
  <si>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</si>
  <si>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</si>
  <si>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</si>
  <si>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</si>
  <si>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</si>
  <si>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</si>
  <si>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</si>
  <si>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</si>
  <si>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</si>
  <si>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</si>
  <si>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</si>
  <si>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</si>
  <si>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</si>
  <si>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</si>
  <si>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</si>
  <si>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</si>
  <si>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</si>
  <si>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</si>
  <si>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</si>
  <si>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</si>
  <si>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</si>
  <si>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</si>
  <si>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</si>
  <si>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</si>
  <si>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</si>
  <si>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</si>
  <si>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</si>
  <si>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</si>
  <si>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</si>
  <si>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</si>
  <si>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</si>
  <si>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</si>
  <si>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</si>
  <si>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</si>
  <si>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</si>
  <si>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</si>
  <si>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</si>
  <si>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</si>
  <si>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</si>
  <si>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</si>
  <si>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</si>
  <si>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</si>
  <si>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</si>
  <si>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</si>
  <si>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</si>
  <si>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</si>
  <si>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</si>
  <si>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</si>
  <si>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</si>
  <si>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</si>
  <si>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</si>
  <si>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</si>
  <si>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</si>
  <si>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</si>
  <si>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</si>
  <si>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</si>
  <si>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</si>
  <si>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</si>
  <si>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</si>
  <si>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</si>
  <si>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</si>
  <si>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</si>
  <si>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</si>
  <si>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</si>
  <si>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</si>
  <si>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</si>
  <si>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</si>
  <si>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</si>
  <si>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</si>
  <si>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</si>
  <si>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</si>
  <si>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</si>
  <si>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</si>
  <si>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</si>
  <si>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</si>
  <si>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</si>
  <si>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</si>
  <si>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</si>
  <si>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</si>
  <si>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</si>
  <si>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</si>
  <si>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</si>
  <si>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</si>
  <si>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</si>
  <si>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</si>
  <si>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</si>
  <si>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</si>
  <si>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</si>
  <si>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</si>
  <si>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</si>
  <si>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</si>
  <si>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</si>
  <si>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</si>
  <si>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</si>
  <si>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</si>
  <si>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</si>
  <si>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</si>
  <si>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</si>
  <si>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</si>
  <si>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</si>
  <si>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</si>
  <si>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</si>
  <si>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</si>
  <si>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</si>
  <si>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</si>
  <si>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</si>
  <si>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</si>
  <si>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</si>
  <si>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</si>
  <si>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</si>
  <si>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</si>
  <si>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</si>
  <si>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</si>
  <si>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</si>
  <si>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</si>
  <si>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</si>
  <si>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</si>
  <si>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</si>
  <si>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</si>
  <si>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</si>
  <si>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</si>
  <si>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</si>
  <si>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</si>
  <si>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</si>
  <si>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</si>
  <si>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</si>
  <si>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</si>
  <si>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</si>
  <si>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</si>
  <si>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</si>
  <si>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</si>
  <si>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</si>
  <si>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</si>
  <si>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</si>
  <si>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</si>
  <si>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</si>
  <si>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</si>
  <si>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</si>
  <si>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</si>
  <si>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</si>
  <si>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</si>
  <si>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</si>
  <si>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</si>
  <si>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</si>
  <si>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</si>
  <si>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</si>
  <si>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</si>
  <si>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</si>
  <si>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</si>
  <si>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</si>
  <si>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</si>
  <si>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</si>
  <si>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</si>
  <si>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</si>
  <si>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</si>
  <si>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</si>
  <si>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</si>
  <si>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</si>
  <si>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</si>
  <si>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</si>
  <si>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</si>
  <si>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</si>
  <si>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</si>
  <si>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</si>
  <si>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</si>
  <si>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</si>
  <si>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</si>
  <si>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</si>
  <si>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</si>
  <si>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</si>
  <si>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</si>
  <si>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</si>
  <si>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</si>
  <si>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</si>
  <si>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</si>
  <si>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</si>
  <si>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</si>
  <si>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</si>
  <si>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</si>
  <si>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</si>
  <si>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</si>
  <si>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</si>
  <si>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</si>
  <si>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</si>
  <si>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</si>
  <si>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</si>
  <si>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</si>
  <si>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</si>
  <si>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</si>
  <si>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</si>
  <si>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</si>
  <si>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</si>
  <si>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</si>
  <si>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</si>
  <si>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</si>
  <si>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</si>
  <si>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</si>
  <si>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</si>
  <si>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</si>
  <si>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</si>
  <si>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</si>
  <si>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</si>
  <si>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</si>
  <si>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</si>
  <si>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</si>
  <si>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</si>
  <si>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</si>
  <si>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</si>
  <si>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</si>
  <si>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</si>
  <si>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</si>
  <si>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</si>
  <si>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</si>
  <si>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</si>
  <si>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</si>
  <si>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</si>
  <si>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</si>
  <si>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</si>
  <si>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</si>
  <si>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</si>
  <si>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</si>
  <si>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</si>
  <si>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</si>
  <si>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</si>
  <si>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</si>
  <si>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</si>
  <si>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</si>
  <si>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</si>
  <si>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</si>
  <si>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</si>
  <si>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</si>
  <si>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</si>
  <si>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</si>
  <si>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</si>
  <si>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</si>
  <si>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</si>
  <si>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</si>
  <si>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</si>
  <si>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</si>
  <si>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</si>
  <si>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</si>
  <si>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</si>
  <si>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</si>
  <si>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</si>
  <si>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</si>
  <si>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</si>
  <si>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</si>
  <si>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</si>
  <si>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</si>
  <si>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</si>
  <si>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</si>
  <si>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</si>
  <si>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</si>
  <si>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</si>
  <si>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</si>
  <si>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</si>
  <si>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</si>
  <si>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</si>
  <si>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</si>
  <si>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</si>
  <si>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</si>
  <si>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</si>
  <si>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</si>
  <si>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</si>
  <si>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</si>
  <si>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</si>
  <si>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</si>
  <si>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</si>
  <si>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</si>
  <si>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</si>
  <si>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</si>
  <si>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</si>
  <si>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</si>
  <si>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</si>
  <si>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</si>
  <si>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</si>
  <si>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</si>
  <si>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</si>
  <si>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</si>
  <si>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</si>
  <si>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</si>
  <si>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</si>
  <si>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</si>
  <si>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</si>
  <si>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</si>
  <si>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</si>
  <si>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</si>
  <si>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</si>
  <si>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</si>
  <si>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</si>
  <si>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</si>
  <si>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</si>
  <si>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</si>
  <si>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</si>
  <si>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</si>
  <si>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</si>
  <si>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</si>
  <si>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</si>
  <si>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</si>
  <si>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</si>
  <si>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</si>
  <si>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</si>
  <si>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</si>
  <si>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</si>
  <si>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</si>
  <si>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</si>
  <si>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</si>
  <si>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</si>
  <si>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</si>
  <si>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</si>
  <si>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</si>
  <si>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</si>
  <si>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</si>
  <si>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</si>
  <si>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</si>
  <si>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</si>
  <si>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</si>
  <si>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</si>
  <si>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</si>
  <si>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</si>
  <si>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</si>
  <si>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</si>
  <si>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</si>
  <si>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</si>
  <si>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</si>
  <si>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</si>
  <si>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</si>
  <si>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</si>
  <si>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</si>
  <si>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</si>
  <si>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</si>
  <si>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</si>
  <si>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</si>
  <si>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</si>
  <si>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</si>
  <si>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</si>
  <si>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</si>
  <si>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</si>
  <si>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</si>
  <si>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</si>
  <si>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</si>
  <si>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</si>
  <si>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</si>
  <si>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</si>
  <si>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</si>
  <si>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</si>
  <si>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</si>
  <si>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</si>
  <si>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</si>
  <si>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</si>
  <si>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</si>
  <si>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</si>
  <si>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</si>
  <si>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</si>
  <si>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</si>
  <si>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</si>
  <si>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</si>
  <si>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</si>
  <si>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</si>
  <si>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</si>
  <si>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</si>
  <si>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</si>
  <si>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</si>
  <si>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</si>
  <si>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</si>
  <si>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</si>
  <si>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</si>
  <si>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</si>
  <si>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</si>
  <si>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</si>
  <si>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</si>
  <si>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</si>
  <si>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</si>
  <si>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</si>
  <si>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</si>
  <si>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</si>
  <si>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</si>
  <si>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</si>
  <si>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</si>
  <si>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</si>
  <si>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</si>
  <si>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</si>
  <si>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</si>
  <si>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</si>
  <si>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</si>
  <si>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</si>
  <si>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</si>
  <si>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</si>
  <si>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</si>
  <si>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</si>
  <si>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</si>
  <si>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</si>
  <si>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</si>
  <si>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</si>
  <si>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</si>
  <si>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</si>
  <si>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</si>
  <si>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</si>
  <si>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</si>
  <si>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</si>
  <si>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</si>
  <si>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</si>
  <si>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</si>
  <si>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</si>
  <si>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</si>
  <si>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</si>
  <si>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</si>
  <si>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</si>
  <si>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</si>
  <si>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</si>
  <si>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</si>
  <si>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</si>
  <si>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</si>
  <si>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</si>
  <si>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</si>
  <si>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</si>
  <si>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</si>
  <si>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</si>
  <si>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</si>
  <si>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</si>
  <si>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</si>
  <si>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</si>
  <si>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</si>
  <si>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</si>
  <si>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</si>
  <si>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</si>
  <si>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</si>
  <si>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</si>
  <si>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</si>
  <si>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</si>
  <si>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</si>
  <si>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</si>
  <si>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</si>
  <si>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</si>
  <si>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</si>
  <si>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</si>
  <si>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</si>
  <si>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</si>
  <si>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</si>
  <si>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</si>
  <si>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</si>
  <si>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</si>
  <si>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</si>
  <si>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</si>
  <si>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</si>
  <si>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</si>
  <si>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</si>
  <si>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</si>
  <si>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</si>
  <si>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</si>
  <si>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</si>
  <si>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</si>
  <si>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</si>
  <si>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</si>
  <si>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</si>
  <si>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</si>
  <si>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</si>
  <si>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</si>
  <si>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</si>
  <si>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</si>
  <si>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</si>
  <si>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</si>
  <si>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</si>
  <si>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</si>
  <si>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</si>
  <si>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</si>
  <si>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</si>
  <si>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</si>
  <si>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</si>
  <si>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</si>
  <si>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</si>
  <si>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</si>
  <si>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</si>
  <si>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</si>
  <si>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</si>
  <si>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</si>
  <si>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</si>
  <si>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</si>
  <si>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</si>
  <si>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</si>
  <si>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</si>
  <si>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</si>
  <si>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</si>
  <si>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</si>
  <si>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</si>
  <si>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</si>
  <si>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</si>
  <si>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</si>
  <si>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</si>
  <si>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</si>
  <si>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</si>
  <si>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</si>
  <si>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</si>
  <si>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</si>
  <si>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</si>
  <si>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</si>
  <si>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</si>
  <si>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</si>
  <si>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</si>
  <si>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</si>
  <si>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</si>
  <si>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</si>
  <si>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</si>
  <si>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</si>
  <si>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</si>
  <si>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</si>
  <si>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</si>
  <si>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</si>
  <si>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</si>
  <si>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</si>
  <si>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</si>
  <si>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</si>
  <si>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</si>
  <si>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</si>
  <si>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</si>
  <si>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</si>
  <si>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</si>
  <si>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</si>
  <si>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</si>
  <si>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</si>
  <si>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</si>
  <si>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</si>
  <si>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</si>
  <si>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</si>
  <si>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</si>
  <si>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</si>
  <si>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</si>
  <si>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</si>
  <si>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</si>
  <si>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</si>
  <si>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</si>
  <si>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</si>
  <si>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</si>
  <si>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</si>
  <si>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</si>
  <si>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</si>
  <si>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</si>
  <si>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</si>
  <si>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</si>
  <si>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</si>
  <si>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</si>
  <si>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</si>
  <si>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</si>
  <si>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</si>
  <si>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</si>
  <si>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</si>
  <si>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</si>
  <si>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</si>
  <si>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</si>
  <si>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</si>
  <si>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</si>
  <si>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</si>
  <si>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</si>
  <si>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</si>
  <si>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</si>
  <si>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</si>
  <si>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</si>
  <si>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</si>
  <si>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</si>
  <si>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</si>
  <si>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</si>
  <si>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</si>
  <si>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</si>
  <si>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</si>
  <si>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</si>
  <si>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</si>
  <si>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</si>
  <si>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</si>
  <si>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</si>
  <si>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</si>
  <si>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</si>
  <si>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</si>
  <si>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</si>
  <si>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</si>
  <si>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</si>
  <si>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</si>
  <si>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</si>
  <si>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</si>
  <si>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</si>
  <si>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</si>
  <si>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</si>
  <si>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</si>
  <si>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</si>
  <si>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</si>
  <si>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</si>
  <si>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</si>
  <si>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</si>
  <si>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</si>
  <si>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</si>
  <si>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</si>
  <si>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</si>
  <si>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</si>
  <si>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</si>
  <si>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</si>
  <si>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</si>
  <si>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</si>
  <si>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</si>
  <si>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</si>
  <si>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</si>
  <si>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</si>
  <si>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</si>
  <si>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</si>
  <si>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</si>
  <si>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</si>
  <si>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</si>
  <si>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</si>
  <si>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</si>
  <si>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</si>
  <si>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</si>
  <si>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</si>
  <si>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</si>
  <si>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</si>
  <si>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</si>
  <si>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</si>
  <si>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</si>
  <si>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</si>
  <si>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</si>
  <si>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</si>
  <si>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</si>
  <si>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</si>
  <si>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</si>
  <si>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</si>
  <si>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</si>
  <si>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</si>
  <si>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</si>
  <si>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</si>
  <si>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</si>
  <si>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</si>
  <si>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</si>
  <si>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</si>
  <si>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</si>
  <si>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</si>
  <si>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</si>
  <si>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</si>
  <si>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</si>
  <si>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</si>
  <si>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</si>
  <si>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</si>
  <si>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</si>
  <si>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</si>
  <si>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</si>
  <si>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</si>
  <si>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</si>
  <si>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</si>
  <si>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</si>
  <si>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</si>
  <si>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</si>
  <si>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</si>
  <si>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</si>
  <si>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</si>
  <si>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</si>
  <si>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</si>
  <si>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</si>
  <si>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</si>
  <si>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</si>
  <si>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</si>
  <si>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</si>
  <si>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</si>
  <si>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</si>
  <si>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</si>
  <si>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</si>
  <si>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</si>
  <si>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</si>
  <si>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</si>
  <si>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</si>
  <si>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</si>
  <si>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</si>
  <si>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</si>
  <si>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</si>
  <si>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</si>
  <si>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</si>
  <si>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</si>
  <si>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</si>
  <si>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</si>
  <si>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</si>
  <si>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</si>
  <si>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</si>
  <si>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</si>
  <si>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</si>
  <si>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</si>
  <si>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</si>
  <si>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</si>
  <si>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</si>
  <si>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</si>
  <si>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</si>
  <si>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</si>
  <si>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</si>
  <si>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</si>
  <si>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</si>
  <si>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</si>
  <si>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</si>
  <si>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</si>
  <si>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</si>
  <si>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</si>
  <si>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</si>
  <si>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</si>
  <si>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</si>
  <si>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</si>
  <si>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</si>
  <si>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</si>
  <si>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</si>
  <si>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</si>
  <si>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</si>
  <si>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</si>
  <si>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</si>
  <si>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</si>
  <si>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</si>
  <si>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</si>
  <si>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</si>
  <si>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</si>
  <si>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</si>
  <si>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</si>
  <si>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</si>
  <si>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</si>
  <si>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</si>
  <si>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</si>
  <si>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</si>
  <si>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</si>
  <si>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</si>
  <si>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</si>
  <si>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</si>
  <si>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</si>
  <si>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</si>
  <si>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</si>
  <si>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</si>
  <si>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</si>
  <si>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</si>
  <si>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</si>
  <si>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</si>
  <si>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</si>
  <si>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</si>
  <si>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</si>
  <si>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</si>
  <si>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</si>
  <si>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</si>
  <si>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</si>
  <si>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</si>
  <si>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</si>
  <si>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</si>
  <si>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</si>
  <si>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</si>
  <si>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</si>
  <si>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</si>
  <si>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</si>
  <si>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</si>
  <si>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</si>
  <si>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</si>
  <si>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</si>
  <si>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</si>
  <si>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</si>
  <si>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</si>
  <si>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</si>
  <si>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</si>
  <si>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</si>
  <si>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</si>
  <si>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</si>
  <si>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</si>
  <si>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</si>
  <si>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</si>
  <si>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</si>
  <si>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</si>
  <si>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</si>
  <si>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</si>
  <si>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</si>
  <si>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</si>
  <si>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</si>
  <si>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</si>
  <si>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</si>
  <si>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</si>
  <si>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</si>
  <si>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</si>
  <si>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</si>
  <si>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</si>
  <si>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</si>
  <si>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</si>
  <si>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</si>
  <si>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</si>
  <si>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</si>
  <si>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</si>
  <si>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</si>
  <si>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</si>
  <si>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</si>
  <si>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</si>
  <si>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</si>
  <si>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</si>
  <si>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</si>
  <si>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</si>
  <si>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</si>
  <si>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</si>
  <si>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</si>
  <si>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</si>
  <si>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</si>
  <si>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</si>
  <si>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</si>
  <si>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</si>
  <si>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</si>
  <si>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</si>
  <si>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</si>
  <si>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</si>
  <si>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</si>
  <si>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</si>
  <si>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</si>
  <si>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</si>
  <si>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</si>
  <si>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</si>
  <si>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</si>
  <si>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</si>
  <si>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</si>
  <si>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</si>
  <si>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</si>
  <si>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</si>
  <si>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</si>
  <si>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</si>
  <si>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</si>
  <si>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</si>
  <si>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</si>
  <si>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</si>
  <si>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</si>
  <si>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</si>
  <si>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</si>
  <si>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</si>
  <si>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</si>
  <si>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</si>
  <si>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</si>
  <si>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</si>
  <si>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</si>
  <si>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</si>
  <si>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</si>
  <si>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</si>
  <si>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</si>
  <si>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</si>
  <si>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</si>
  <si>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</si>
  <si>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</si>
  <si>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</si>
  <si>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</si>
  <si>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</si>
  <si>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</si>
  <si>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</si>
  <si>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</si>
  <si>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</si>
  <si>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</si>
  <si>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</si>
  <si>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</si>
  <si>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</si>
  <si>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</si>
  <si>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</si>
  <si>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</si>
  <si>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</si>
  <si>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</si>
  <si>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</si>
  <si>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</si>
  <si>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</si>
  <si>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</si>
  <si>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</si>
  <si>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</si>
  <si>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</si>
  <si>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</si>
  <si>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</si>
  <si>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</si>
  <si>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</si>
  <si>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</si>
  <si>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</si>
  <si>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</si>
  <si>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</si>
  <si>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</si>
  <si>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</si>
  <si>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</si>
  <si>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</si>
  <si>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</si>
  <si>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</si>
  <si>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</si>
  <si>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</si>
  <si>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</si>
  <si>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</si>
  <si>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</si>
  <si>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</si>
  <si>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</si>
  <si>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</si>
  <si>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</si>
  <si>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</si>
  <si>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</si>
  <si>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</si>
  <si>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</si>
  <si>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</si>
  <si>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</si>
  <si>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</si>
  <si>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</si>
  <si>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</si>
  <si>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</si>
  <si>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</si>
  <si>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</si>
  <si>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</si>
  <si>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</si>
  <si>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</si>
  <si>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</si>
  <si>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</si>
  <si>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</si>
  <si>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</si>
  <si>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</si>
  <si>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</si>
  <si>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</si>
  <si>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</si>
  <si>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</si>
  <si>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</si>
  <si>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</si>
  <si>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</si>
  <si>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</si>
  <si>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</si>
  <si>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</si>
  <si>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</si>
  <si>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</si>
  <si>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</si>
  <si>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</si>
  <si>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</si>
  <si>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</si>
  <si>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</si>
  <si>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</si>
  <si>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</si>
  <si>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</si>
  <si>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</si>
  <si>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</si>
  <si>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</si>
  <si>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</si>
  <si>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</si>
  <si>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</si>
  <si>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</si>
  <si>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</si>
  <si>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</si>
  <si>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</si>
  <si>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</si>
  <si>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</si>
  <si>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</si>
  <si>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</si>
  <si>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</si>
  <si>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</si>
  <si>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</si>
  <si>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</si>
  <si>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</si>
  <si>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</si>
  <si>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</si>
  <si>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</si>
  <si>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</si>
  <si>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</si>
  <si>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</si>
  <si>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</si>
  <si>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</si>
  <si>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</si>
  <si>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</si>
  <si>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</si>
  <si>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</si>
  <si>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</si>
  <si>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</si>
  <si>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</si>
  <si>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</si>
  <si>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</si>
  <si>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</si>
  <si>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</si>
  <si>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</si>
  <si>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</si>
  <si>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</si>
  <si>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</si>
  <si>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</si>
  <si>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</si>
  <si>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</si>
  <si>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</si>
  <si>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</si>
  <si>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</si>
  <si>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</si>
  <si>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</si>
  <si>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</si>
  <si>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</si>
  <si>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</si>
  <si>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</si>
  <si>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</si>
  <si>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</si>
  <si>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</si>
  <si>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</si>
  <si>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</si>
  <si>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</si>
  <si>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</si>
  <si>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</si>
  <si>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</si>
  <si>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</si>
  <si>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</si>
  <si>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</si>
  <si>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</si>
  <si>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</si>
  <si>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</si>
  <si>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</si>
  <si>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</si>
  <si>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</si>
  <si>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</si>
  <si>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</si>
  <si>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</si>
  <si>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</si>
  <si>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</si>
  <si>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</si>
  <si>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</si>
  <si>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</si>
  <si>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</si>
  <si>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</si>
  <si>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</si>
  <si>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</si>
  <si>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</si>
  <si>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</si>
  <si>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</si>
  <si>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</si>
  <si>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</si>
  <si>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</si>
  <si>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</si>
  <si>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</si>
  <si>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</si>
  <si>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</si>
  <si>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</si>
  <si>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</si>
  <si>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</si>
  <si>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</si>
  <si>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</si>
  <si>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</si>
  <si>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</si>
  <si>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</si>
  <si>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</si>
  <si>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</si>
  <si>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</si>
  <si>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</si>
  <si>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</si>
  <si>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</si>
  <si>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</si>
  <si>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</si>
  <si>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</si>
  <si>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</si>
  <si>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</si>
  <si>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</si>
  <si>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</si>
  <si>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</si>
  <si>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</si>
  <si>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</si>
  <si>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</si>
  <si>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</si>
  <si>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</si>
  <si>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</si>
  <si>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</si>
  <si>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</si>
  <si>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</si>
  <si>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</si>
  <si>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</si>
  <si>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</si>
  <si>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</si>
  <si>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</si>
  <si>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</si>
  <si>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</si>
  <si>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</si>
  <si>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</si>
  <si>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</si>
  <si>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</si>
  <si>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</si>
  <si>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</si>
  <si>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</si>
  <si>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</si>
  <si>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</si>
  <si>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</si>
  <si>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</si>
  <si>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</si>
  <si>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</si>
  <si>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</si>
  <si>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</si>
  <si>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</si>
  <si>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</si>
  <si>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</si>
  <si>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</si>
  <si>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</si>
  <si>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</si>
  <si>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</si>
  <si>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</si>
  <si>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</si>
  <si>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</si>
  <si>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</si>
  <si>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</si>
  <si>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</si>
  <si>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</si>
  <si>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</si>
  <si>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</si>
  <si>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</si>
  <si>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</si>
  <si>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</si>
  <si>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</si>
  <si>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</si>
  <si>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</si>
  <si>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</si>
  <si>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</si>
  <si>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</si>
  <si>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</si>
  <si>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</si>
  <si>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</si>
  <si>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</si>
  <si>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</si>
  <si>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</si>
  <si>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</si>
  <si>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</si>
  <si>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</si>
  <si>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</si>
  <si>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</si>
  <si>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</si>
  <si>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</si>
  <si>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</si>
  <si>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</si>
  <si>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</si>
  <si>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</si>
  <si>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</si>
  <si>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</si>
  <si>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</si>
  <si>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</si>
  <si>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</si>
  <si>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</si>
  <si>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</si>
  <si>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</si>
  <si>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</si>
  <si>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</si>
  <si>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</si>
  <si>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</si>
  <si>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</si>
  <si>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</si>
  <si>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</si>
  <si>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</si>
  <si>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</si>
  <si>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</si>
  <si>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</si>
  <si>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</si>
  <si>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</si>
  <si>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</si>
  <si>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</si>
  <si>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</si>
  <si>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</si>
  <si>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</si>
  <si>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</si>
  <si>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</si>
  <si>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</si>
  <si>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</si>
  <si>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</si>
  <si>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</si>
  <si>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</si>
  <si>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</si>
  <si>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</si>
  <si>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</si>
  <si>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</si>
  <si>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</si>
  <si>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</si>
  <si>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</si>
  <si>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</si>
  <si>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</si>
  <si>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</si>
  <si>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</si>
  <si>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</si>
  <si>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</si>
  <si>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</si>
  <si>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</si>
  <si>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</si>
  <si>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</si>
  <si>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</si>
  <si>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</si>
  <si>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</si>
  <si>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</si>
  <si>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</si>
  <si>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</si>
  <si>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</si>
  <si>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</si>
  <si>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</si>
  <si>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</si>
  <si>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</si>
  <si>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</si>
  <si>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</si>
  <si>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</si>
  <si>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</si>
  <si>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</si>
  <si>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</si>
  <si>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</si>
  <si>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</si>
  <si>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</si>
  <si>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</si>
  <si>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</si>
  <si>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</si>
  <si>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</si>
  <si>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</si>
  <si>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</si>
  <si>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</si>
  <si>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</si>
  <si>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</si>
  <si>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</si>
  <si>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</si>
  <si>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</si>
  <si>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</si>
  <si>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</si>
  <si>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</si>
  <si>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</si>
  <si>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</si>
  <si>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</si>
  <si>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</si>
  <si>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</si>
  <si>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</si>
  <si>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</si>
  <si>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</si>
  <si>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</si>
  <si>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</si>
  <si>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</si>
  <si>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</si>
  <si>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</si>
  <si>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</si>
  <si>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</si>
  <si>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</si>
  <si>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</si>
  <si>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</si>
  <si>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</si>
  <si>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</si>
  <si>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</si>
  <si>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</si>
  <si>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</si>
  <si>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</si>
  <si>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</si>
  <si>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</si>
  <si>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</si>
  <si>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</si>
  <si>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</si>
  <si>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</si>
  <si>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</si>
  <si>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</si>
  <si>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</si>
  <si>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</si>
  <si>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</si>
  <si>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</si>
  <si>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</si>
  <si>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</si>
  <si>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</si>
  <si>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</si>
  <si>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</si>
  <si>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</si>
  <si>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</si>
  <si>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</si>
  <si>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</si>
  <si>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</si>
  <si>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</si>
  <si>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</si>
  <si>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</si>
  <si>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</si>
  <si>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</si>
  <si>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</si>
  <si>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</si>
  <si>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</si>
  <si>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</si>
  <si>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</si>
  <si>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</si>
  <si>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</si>
  <si>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</si>
  <si>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</si>
  <si>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</si>
  <si>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</si>
  <si>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</si>
  <si>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</si>
  <si>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</si>
  <si>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</si>
  <si>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</si>
  <si>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</si>
  <si>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</si>
  <si>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</si>
  <si>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</si>
  <si>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</si>
  <si>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</si>
  <si>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</si>
  <si>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</si>
  <si>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</si>
  <si>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</si>
  <si>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</si>
  <si>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</si>
  <si>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</si>
  <si>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</si>
  <si>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</si>
  <si>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</si>
  <si>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</si>
  <si>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</si>
  <si>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</si>
  <si>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</si>
  <si>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</si>
  <si>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</si>
  <si>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</si>
  <si>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</si>
  <si>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</si>
  <si>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</si>
  <si>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</si>
  <si>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</si>
  <si>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</si>
  <si>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</si>
  <si>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</si>
  <si>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</si>
  <si>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</si>
  <si>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</si>
  <si>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</si>
  <si>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</si>
  <si>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</si>
  <si>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</si>
  <si>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</si>
  <si>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</si>
  <si>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</si>
  <si>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</si>
  <si>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</si>
  <si>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</si>
  <si>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</si>
  <si>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</si>
  <si>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</si>
  <si>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</si>
  <si>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</si>
  <si>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</si>
  <si>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</si>
  <si>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</si>
  <si>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</si>
  <si>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</si>
  <si>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</si>
  <si>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</si>
  <si>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</si>
  <si>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</si>
  <si>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</si>
  <si>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</si>
  <si>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</si>
  <si>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</si>
  <si>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</si>
  <si>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</si>
  <si>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</si>
  <si>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</si>
  <si>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</si>
  <si>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</si>
  <si>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</si>
  <si>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</si>
  <si>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</si>
  <si>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</si>
  <si>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</si>
  <si>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</si>
  <si>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</si>
  <si>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</si>
  <si>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</si>
  <si>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</si>
  <si>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</si>
  <si>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</si>
  <si>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</si>
  <si>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</si>
  <si>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</si>
  <si>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</si>
  <si>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</si>
  <si>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</si>
  <si>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</si>
  <si>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</si>
  <si>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</si>
  <si>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</si>
  <si>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</si>
  <si>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</si>
  <si>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</si>
  <si>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</si>
  <si>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</si>
  <si>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</si>
  <si>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</si>
  <si>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</si>
  <si>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</si>
  <si>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</si>
  <si>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</si>
  <si>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</si>
  <si>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</si>
  <si>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</si>
  <si>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</si>
  <si>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</si>
  <si>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</si>
  <si>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</si>
  <si>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</si>
  <si>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</si>
  <si>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</si>
  <si>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</si>
  <si>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</si>
  <si>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</si>
  <si>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</si>
  <si>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</si>
  <si>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</si>
  <si>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</si>
  <si>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</si>
  <si>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</si>
  <si>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</si>
  <si>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</si>
  <si>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</si>
  <si>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</si>
  <si>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</si>
  <si>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</si>
  <si>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</si>
  <si>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</si>
  <si>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</si>
  <si>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</si>
  <si>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</si>
  <si>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</si>
  <si>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</si>
  <si>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</si>
  <si>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</si>
  <si>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</si>
  <si>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</si>
  <si>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</si>
  <si>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</si>
  <si>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</si>
  <si>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</si>
  <si>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</si>
  <si>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</si>
  <si>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</si>
  <si>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</si>
  <si>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</si>
  <si>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</si>
  <si>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</si>
  <si>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</si>
  <si>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</si>
  <si>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</si>
  <si>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</si>
  <si>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</si>
  <si>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</si>
  <si>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</si>
  <si>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</si>
  <si>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</si>
  <si>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</si>
  <si>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</si>
  <si>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</si>
  <si>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</si>
  <si>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</si>
  <si>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</si>
  <si>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</si>
  <si>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</si>
  <si>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</si>
  <si>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</si>
  <si>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</si>
  <si>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</si>
  <si>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</si>
  <si>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</si>
  <si>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</si>
  <si>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</si>
  <si>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</si>
  <si>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</si>
  <si>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</si>
  <si>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</si>
  <si>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</si>
  <si>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</si>
  <si>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</si>
  <si>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</si>
  <si>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</si>
  <si>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</si>
  <si>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</si>
  <si>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</si>
  <si>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</si>
  <si>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</si>
  <si>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</si>
  <si>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</si>
  <si>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</si>
  <si>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</si>
  <si>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</si>
  <si>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</si>
  <si>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</si>
  <si>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</si>
  <si>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</si>
  <si>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</si>
  <si>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</si>
  <si>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</si>
  <si>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</si>
  <si>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</si>
  <si>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</si>
  <si>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</si>
  <si>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</si>
  <si>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</si>
  <si>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</si>
  <si>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</si>
  <si>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</si>
  <si>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</si>
  <si>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</si>
  <si>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</si>
  <si>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</si>
  <si>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</si>
  <si>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</si>
  <si>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</si>
  <si>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</si>
  <si>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</si>
  <si>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</si>
  <si>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</si>
  <si>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</si>
  <si>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</si>
  <si>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</si>
  <si>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</si>
  <si>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</si>
  <si>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</si>
  <si>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</si>
  <si>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</si>
  <si>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</si>
  <si>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</si>
  <si>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</si>
  <si>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</si>
  <si>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</si>
  <si>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</si>
  <si>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</si>
  <si>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</si>
  <si>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</si>
  <si>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</si>
  <si>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</si>
  <si>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</si>
  <si>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</si>
  <si>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</si>
  <si>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</si>
  <si>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</si>
  <si>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</si>
  <si>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</si>
  <si>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</si>
  <si>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</si>
  <si>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</si>
  <si>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</si>
  <si>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</si>
  <si>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</si>
  <si>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</si>
  <si>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</si>
  <si>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</si>
  <si>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</si>
  <si>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</si>
  <si>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</si>
  <si>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</si>
  <si>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</si>
  <si>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</si>
  <si>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</si>
  <si>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</si>
  <si>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</si>
  <si>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</si>
  <si>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</si>
  <si>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</si>
  <si>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</si>
  <si>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</si>
  <si>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</si>
  <si>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</si>
  <si>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</si>
  <si>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</si>
  <si>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</si>
  <si>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</si>
  <si>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</si>
  <si>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</si>
  <si>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</si>
  <si>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</si>
  <si>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</si>
  <si>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</si>
  <si>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</si>
  <si>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</si>
  <si>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</si>
  <si>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</si>
  <si>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</si>
  <si>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</si>
  <si>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</si>
  <si>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</si>
  <si>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</si>
  <si>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</si>
  <si>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</si>
  <si>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</si>
  <si>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</si>
  <si>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</si>
  <si>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</si>
  <si>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</si>
  <si>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</si>
  <si>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</si>
  <si>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</si>
  <si>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</si>
  <si>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</si>
  <si>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</si>
  <si>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</si>
  <si>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</si>
  <si>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</si>
  <si>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</si>
  <si>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</si>
  <si>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</si>
  <si>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</si>
  <si>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</si>
  <si>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</si>
  <si>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</si>
  <si>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</si>
  <si>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</si>
  <si>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</si>
  <si>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</si>
  <si>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</si>
  <si>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</si>
  <si>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</si>
  <si>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</si>
  <si>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</si>
  <si>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</si>
  <si>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</si>
  <si>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</si>
  <si>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</si>
  <si>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</si>
  <si>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</si>
  <si>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</si>
  <si>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</si>
  <si>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</si>
  <si>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</si>
  <si>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</si>
  <si>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</si>
  <si>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</si>
  <si>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</si>
  <si>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</si>
  <si>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</si>
  <si>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</si>
  <si>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</si>
  <si>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</si>
  <si>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</si>
  <si>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</si>
  <si>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</si>
  <si>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</si>
  <si>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</si>
  <si>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</si>
  <si>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</si>
  <si>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</si>
  <si>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</si>
  <si>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</si>
  <si>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</si>
  <si>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</si>
  <si>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</si>
  <si>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</si>
  <si>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</si>
  <si>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</si>
  <si>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</si>
  <si>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</si>
  <si>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</si>
  <si>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</si>
  <si>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</si>
  <si>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</si>
  <si>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</si>
  <si>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</si>
  <si>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</si>
  <si>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</si>
  <si>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</si>
  <si>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</si>
  <si>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</si>
  <si>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</si>
  <si>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</si>
  <si>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</si>
  <si>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</si>
  <si>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</si>
  <si>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</si>
  <si>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</si>
  <si>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</si>
  <si>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</si>
  <si>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</si>
  <si>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</si>
  <si>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</si>
  <si>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</si>
  <si>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</si>
  <si>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</si>
  <si>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</si>
  <si>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</si>
  <si>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</si>
  <si>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</si>
  <si>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</si>
  <si>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</si>
  <si>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</si>
  <si>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</si>
  <si>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</si>
  <si>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</si>
  <si>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</si>
  <si>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</si>
  <si>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</si>
  <si>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</si>
  <si>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</si>
  <si>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</si>
  <si>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</si>
  <si>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</si>
  <si>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</si>
  <si>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</si>
  <si>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</si>
  <si>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</si>
  <si>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</si>
  <si>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</si>
  <si>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</si>
  <si>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</si>
  <si>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</si>
  <si>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</si>
  <si>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</si>
  <si>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</si>
  <si>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</si>
  <si>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</si>
  <si>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</si>
  <si>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</si>
  <si>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</si>
  <si>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</si>
  <si>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</si>
  <si>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</si>
  <si>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</si>
  <si>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</si>
  <si>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</si>
  <si>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</si>
  <si>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</si>
  <si>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</si>
  <si>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</si>
  <si>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</si>
  <si>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</si>
  <si>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</si>
  <si>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</si>
  <si>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</si>
  <si>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</si>
  <si>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</si>
  <si>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</si>
  <si>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</si>
  <si>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</si>
  <si>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</si>
  <si>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</si>
  <si>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</si>
  <si>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</si>
  <si>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</si>
  <si>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</si>
  <si>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</si>
  <si>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</si>
  <si>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</si>
  <si>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</si>
  <si>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</si>
  <si>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</si>
  <si>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</si>
  <si>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</si>
  <si>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</si>
  <si>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</si>
  <si>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</si>
  <si>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</si>
  <si>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</si>
  <si>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</si>
  <si>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</si>
  <si>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</si>
  <si>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</si>
  <si>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</si>
  <si>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</si>
  <si>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</si>
  <si>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</si>
  <si>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</si>
  <si>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</si>
  <si>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</si>
  <si>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</si>
  <si>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</si>
  <si>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</si>
  <si>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</si>
  <si>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</si>
  <si>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</si>
  <si>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</si>
  <si>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</si>
  <si>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</si>
  <si>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</si>
  <si>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</si>
  <si>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</si>
  <si>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</si>
  <si>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</si>
  <si>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</si>
  <si>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</si>
  <si>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</si>
  <si>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</si>
  <si>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</si>
  <si>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</si>
  <si>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</si>
  <si>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</si>
  <si>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</si>
  <si>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</si>
  <si>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</si>
  <si>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</si>
  <si>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</si>
  <si>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</si>
  <si>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</si>
  <si>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</si>
  <si>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</si>
  <si>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</si>
  <si>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</si>
  <si>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</si>
  <si>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</si>
  <si>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</si>
  <si>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</si>
  <si>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</si>
  <si>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</si>
  <si>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</si>
  <si>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</si>
  <si>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</si>
  <si>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</si>
  <si>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</si>
  <si>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</si>
  <si>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</si>
  <si>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</si>
  <si>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</si>
  <si>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</si>
  <si>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</si>
  <si>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</si>
  <si>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</si>
  <si>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</si>
  <si>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</si>
  <si>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</si>
  <si>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</si>
  <si>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</si>
  <si>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</si>
  <si>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</si>
  <si>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</si>
  <si>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</si>
  <si>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</si>
  <si>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</si>
  <si>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</si>
  <si>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</si>
  <si>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</si>
  <si>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</si>
  <si>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</si>
  <si>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</si>
  <si>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</si>
  <si>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</si>
  <si>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</si>
  <si>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</si>
  <si>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</si>
  <si>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</si>
  <si>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</si>
  <si>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</si>
  <si>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</si>
  <si>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</si>
  <si>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</si>
  <si>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</si>
  <si>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</si>
  <si>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</si>
  <si>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</si>
  <si>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</si>
  <si>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</si>
  <si>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</si>
  <si>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</si>
  <si>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</si>
  <si>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</si>
  <si>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</si>
  <si>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</si>
  <si>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</si>
  <si>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</si>
  <si>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</si>
  <si>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</si>
  <si>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</si>
  <si>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</si>
  <si>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</si>
  <si>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</si>
  <si>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</si>
  <si>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</si>
  <si>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</si>
  <si>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</si>
  <si>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</si>
  <si>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</si>
  <si>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</si>
  <si>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</si>
  <si>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</si>
  <si>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</si>
  <si>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</si>
  <si>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</si>
  <si>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</si>
  <si>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</si>
  <si>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</si>
  <si>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</si>
  <si>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</si>
  <si>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</si>
  <si>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</si>
  <si>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</si>
  <si>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</si>
  <si>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</si>
  <si>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</si>
  <si>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</si>
  <si>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</si>
  <si>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</si>
  <si>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</si>
  <si>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</si>
  <si>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</si>
  <si>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</si>
  <si>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</si>
  <si>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</si>
  <si>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</si>
  <si>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</si>
  <si>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</si>
  <si>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</si>
  <si>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</si>
  <si>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</si>
  <si>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</si>
  <si>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</si>
  <si>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</si>
  <si>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</si>
  <si>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</si>
  <si>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</si>
  <si>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</si>
  <si>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</si>
  <si>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</si>
  <si>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</si>
  <si>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</si>
  <si>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</si>
  <si>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</si>
  <si>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</si>
  <si>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</si>
  <si>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</si>
  <si>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</si>
  <si>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</si>
  <si>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</si>
  <si>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</si>
  <si>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</si>
  <si>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</si>
  <si>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</si>
  <si>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</si>
  <si>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</si>
  <si>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</si>
  <si>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</si>
  <si>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</si>
  <si>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</si>
  <si>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</si>
  <si>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</si>
  <si>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</si>
  <si>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</si>
  <si>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</si>
  <si>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</si>
  <si>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</si>
  <si>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</si>
  <si>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</si>
  <si>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</si>
  <si>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</si>
  <si>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</si>
  <si>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</si>
  <si>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</si>
  <si>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</si>
  <si>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</si>
  <si>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</si>
  <si>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</si>
  <si>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</si>
  <si>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</si>
  <si>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</si>
  <si>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</si>
  <si>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</si>
  <si>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</si>
  <si>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</si>
  <si>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</si>
  <si>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</si>
  <si>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</si>
  <si>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</si>
  <si>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</si>
  <si>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</si>
  <si>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</si>
  <si>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</si>
  <si>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</si>
  <si>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</si>
  <si>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</si>
  <si>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</si>
  <si>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</si>
  <si>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</si>
  <si>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</si>
  <si>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</si>
  <si>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</si>
  <si>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</si>
  <si>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</si>
  <si>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</si>
  <si>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</si>
  <si>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</si>
  <si>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</si>
  <si>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</si>
  <si>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</si>
  <si>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</si>
  <si>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</si>
  <si>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</si>
  <si>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</si>
  <si>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</si>
  <si>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</si>
  <si>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</si>
  <si>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</si>
  <si>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</si>
  <si>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</si>
  <si>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</si>
  <si>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</si>
  <si>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</si>
  <si>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</si>
  <si>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</si>
  <si>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</si>
  <si>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</si>
  <si>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</si>
  <si>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</si>
  <si>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</si>
  <si>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</si>
  <si>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</si>
  <si>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</si>
  <si>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</si>
  <si>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</si>
  <si>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</si>
  <si>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</si>
  <si>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</si>
  <si>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</si>
  <si>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</si>
  <si>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</si>
  <si>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</si>
  <si>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</si>
  <si>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</si>
  <si>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</si>
  <si>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</si>
  <si>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</si>
  <si>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</si>
  <si>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</si>
  <si>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</si>
  <si>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</si>
  <si>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</si>
  <si>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</si>
  <si>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</si>
  <si>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</si>
  <si>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</si>
  <si>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</si>
  <si>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</si>
  <si>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</si>
  <si>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</si>
  <si>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</si>
  <si>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</si>
  <si>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</si>
  <si>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</si>
  <si>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</si>
  <si>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</si>
  <si>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</si>
  <si>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</si>
  <si>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</si>
  <si>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</si>
  <si>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</si>
  <si>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</si>
  <si>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</si>
  <si>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</si>
  <si>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</si>
  <si>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</si>
  <si>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</si>
  <si>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</si>
  <si>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</si>
  <si>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</si>
  <si>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</si>
  <si>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</si>
  <si>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</si>
  <si>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</si>
  <si>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</si>
  <si>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</si>
  <si>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</si>
  <si>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</si>
  <si>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</si>
  <si>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</si>
  <si>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</si>
  <si>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</si>
  <si>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</si>
  <si>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</si>
  <si>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</si>
  <si>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</si>
  <si>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</si>
  <si>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</si>
  <si>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</si>
  <si>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</si>
  <si>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</si>
  <si>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</si>
  <si>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</si>
  <si>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</si>
  <si>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</si>
  <si>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</si>
  <si>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</si>
  <si>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</si>
  <si>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</si>
  <si>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</si>
  <si>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</si>
  <si>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</si>
  <si>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</si>
  <si>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</si>
  <si>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</si>
  <si>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</si>
  <si>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</si>
  <si>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</si>
  <si>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</si>
  <si>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</si>
  <si>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</si>
  <si>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</si>
  <si>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</si>
  <si>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</si>
  <si>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</si>
  <si>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</si>
  <si>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</si>
  <si>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</si>
  <si>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</si>
  <si>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</si>
  <si>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</si>
  <si>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</si>
  <si>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</si>
  <si>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</si>
  <si>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</si>
  <si>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</si>
  <si>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</si>
  <si>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</si>
  <si>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</si>
  <si>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</si>
  <si>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</si>
  <si>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</si>
  <si>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</si>
  <si>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</si>
  <si>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</si>
  <si>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</si>
  <si>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</si>
  <si>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</si>
  <si>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</si>
  <si>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</si>
  <si>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</si>
  <si>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</si>
  <si>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</si>
  <si>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</si>
  <si>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</si>
  <si>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</si>
  <si>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</si>
  <si>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</si>
  <si>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</si>
  <si>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</si>
  <si>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</si>
  <si>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</si>
  <si>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</si>
  <si>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</si>
  <si>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</si>
  <si>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</si>
  <si>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</si>
  <si>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</si>
  <si>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</si>
  <si>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</si>
  <si>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</si>
  <si>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</si>
  <si>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</si>
  <si>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</si>
  <si>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</si>
  <si>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</si>
  <si>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</si>
  <si>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</si>
  <si>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</si>
  <si>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</si>
  <si>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</si>
  <si>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</si>
  <si>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</si>
  <si>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</si>
  <si>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</si>
  <si>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</si>
  <si>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</si>
  <si>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</si>
  <si>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</si>
  <si>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</si>
  <si>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</si>
  <si>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</si>
  <si>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</si>
  <si>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</si>
  <si>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</si>
  <si>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</si>
  <si>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</si>
  <si>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</si>
  <si>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</si>
  <si>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</si>
  <si>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</si>
  <si>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</si>
  <si>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</si>
  <si>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</si>
  <si>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</si>
  <si>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</si>
  <si>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</si>
  <si>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</si>
  <si>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</si>
  <si>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</si>
  <si>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</si>
  <si>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</si>
  <si>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</si>
  <si>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</si>
  <si>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</si>
  <si>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</si>
  <si>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</si>
  <si>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</si>
  <si>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</si>
  <si>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</si>
  <si>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</si>
  <si>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</si>
  <si>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</si>
  <si>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</si>
  <si>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</si>
  <si>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</si>
  <si>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</si>
  <si>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</si>
  <si>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</si>
  <si>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</si>
  <si>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</si>
  <si>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</si>
  <si>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</si>
  <si>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</si>
  <si>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</si>
  <si>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</si>
  <si>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</si>
  <si>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</si>
  <si>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</si>
  <si>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</si>
  <si>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</si>
  <si>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</si>
  <si>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</si>
  <si>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</si>
  <si>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</si>
  <si>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</si>
  <si>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</si>
  <si>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</si>
  <si>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</si>
  <si>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</si>
  <si>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</si>
  <si>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</si>
  <si>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</si>
  <si>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</si>
  <si>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</si>
  <si>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</si>
  <si>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</si>
  <si>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</si>
  <si>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</si>
  <si>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</si>
  <si>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</si>
  <si>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</si>
  <si>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</si>
  <si>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</si>
  <si>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</si>
  <si>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</si>
  <si>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</si>
  <si>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</si>
  <si>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</si>
  <si>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</si>
  <si>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</si>
  <si>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</si>
  <si>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</si>
  <si>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</si>
  <si>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</si>
  <si>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</si>
  <si>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</si>
  <si>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</si>
  <si>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</si>
  <si>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</si>
  <si>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</si>
  <si>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</si>
  <si>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</si>
  <si>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</si>
  <si>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</si>
  <si>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</si>
  <si>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</si>
  <si>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</si>
  <si>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</si>
  <si>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</si>
  <si>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</si>
  <si>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</si>
  <si>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</si>
  <si>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</si>
  <si>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</si>
  <si>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</si>
  <si>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</si>
  <si>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</si>
  <si>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</si>
  <si>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</si>
  <si>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</si>
  <si>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</si>
  <si>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</si>
  <si>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</si>
  <si>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</si>
  <si>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</si>
  <si>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</si>
  <si>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</si>
  <si>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</si>
  <si>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</si>
  <si>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</si>
  <si>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</si>
  <si>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</si>
  <si>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</si>
  <si>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</si>
  <si>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</si>
  <si>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</si>
  <si>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</si>
  <si>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</si>
  <si>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</si>
  <si>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</si>
  <si>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</si>
  <si>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</si>
  <si>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</si>
  <si>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</si>
  <si>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</si>
  <si>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</si>
  <si>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</si>
  <si>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</si>
  <si>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</si>
  <si>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</si>
  <si>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</si>
  <si>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</si>
  <si>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</si>
  <si>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</si>
  <si>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</si>
  <si>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</si>
  <si>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</si>
  <si>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</si>
  <si>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</si>
  <si>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</si>
  <si>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</si>
  <si>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</si>
  <si>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</si>
  <si>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</si>
  <si>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</si>
  <si>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</si>
  <si>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</si>
  <si>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</si>
  <si>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</si>
  <si>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</si>
  <si>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</si>
  <si>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</si>
  <si>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</si>
  <si>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</si>
  <si>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</si>
  <si>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</si>
  <si>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</si>
  <si>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</si>
  <si>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</si>
  <si>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</si>
  <si>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</si>
  <si>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</si>
  <si>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</si>
  <si>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</si>
  <si>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</si>
  <si>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</si>
  <si>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</si>
  <si>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</si>
  <si>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</si>
  <si>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</si>
  <si>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</si>
  <si>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</si>
  <si>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</si>
  <si>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</si>
  <si>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</si>
  <si>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</si>
  <si>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</si>
  <si>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</si>
  <si>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</si>
  <si>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</si>
  <si>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</si>
  <si>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</si>
  <si>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</si>
  <si>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</si>
  <si>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</si>
  <si>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</si>
  <si>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</si>
  <si>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</si>
  <si>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</si>
  <si>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</si>
  <si>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</si>
  <si>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</si>
  <si>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</si>
  <si>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</si>
  <si>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</si>
  <si>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</si>
  <si>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</si>
  <si>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</si>
  <si>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</si>
  <si>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</si>
  <si>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</si>
  <si>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</si>
  <si>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</si>
  <si>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</si>
  <si>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</si>
  <si>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</si>
  <si>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</si>
  <si>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</si>
  <si>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</si>
  <si>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</si>
  <si>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</si>
  <si>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</si>
  <si>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</si>
  <si>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</si>
  <si>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</si>
  <si>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</si>
  <si>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</si>
  <si>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</si>
  <si>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</si>
  <si>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</si>
  <si>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</si>
  <si>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</si>
  <si>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</si>
  <si>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</si>
  <si>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</si>
  <si>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</si>
  <si>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</si>
  <si>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</si>
  <si>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</si>
  <si>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</si>
  <si>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</si>
  <si>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</si>
  <si>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</si>
  <si>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</si>
  <si>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</si>
  <si>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</si>
  <si>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</si>
  <si>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</si>
  <si>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</si>
  <si>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</si>
  <si>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</si>
  <si>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</si>
  <si>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</si>
  <si>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</si>
  <si>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</si>
  <si>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</si>
  <si>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</si>
  <si>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</si>
  <si>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</si>
  <si>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</si>
  <si>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</si>
  <si>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</si>
  <si>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</si>
  <si>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</si>
  <si>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</si>
  <si>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</si>
  <si>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</si>
  <si>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</si>
  <si>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</si>
  <si>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</si>
  <si>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</si>
  <si>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</si>
  <si>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</si>
  <si>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</si>
  <si>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</si>
  <si>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</si>
  <si>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</si>
  <si>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</si>
  <si>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</si>
  <si>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</si>
  <si>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</si>
  <si>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</si>
  <si>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</si>
  <si>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</si>
  <si>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</si>
  <si>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</si>
  <si>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</si>
  <si>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</si>
  <si>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</si>
  <si>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</si>
  <si>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</si>
  <si>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</si>
  <si>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</si>
  <si>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</si>
  <si>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</si>
  <si>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</si>
  <si>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</si>
  <si>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</si>
  <si>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</si>
  <si>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</si>
  <si>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</si>
  <si>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</si>
  <si>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</si>
  <si>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</si>
  <si>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</si>
  <si>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</si>
  <si>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</si>
  <si>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</si>
  <si>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</si>
  <si>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</si>
  <si>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</si>
  <si>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</si>
  <si>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</si>
  <si>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</si>
  <si>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</si>
  <si>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</si>
  <si>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</si>
  <si>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</si>
  <si>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</si>
  <si>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</si>
  <si>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</si>
  <si>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</si>
  <si>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</si>
  <si>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</si>
  <si>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</si>
  <si>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</si>
  <si>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</si>
  <si>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</si>
  <si>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</si>
  <si>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</si>
  <si>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</si>
  <si>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</si>
  <si>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</si>
  <si>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</si>
  <si>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</si>
  <si>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</si>
  <si>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</si>
  <si>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</si>
  <si>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</si>
  <si>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</si>
  <si>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</si>
  <si>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</si>
  <si>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</si>
  <si>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</si>
  <si>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</si>
  <si>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</si>
  <si>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</si>
  <si>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</si>
  <si>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</si>
  <si>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</si>
  <si>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</si>
  <si>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</si>
  <si>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</si>
  <si>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</si>
  <si>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</si>
  <si>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</si>
  <si>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</si>
  <si>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</si>
  <si>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</si>
  <si>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</si>
  <si>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</si>
  <si>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</si>
  <si>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</si>
  <si>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</si>
  <si>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</si>
  <si>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</si>
  <si>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</si>
  <si>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</si>
  <si>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</si>
  <si>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</si>
  <si>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</si>
  <si>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</si>
  <si>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</si>
  <si>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</si>
  <si>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</si>
  <si>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</si>
  <si>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</si>
  <si>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</si>
  <si>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</si>
  <si>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</si>
  <si>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</si>
  <si>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</si>
  <si>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</si>
  <si>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</si>
  <si>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</si>
  <si>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</si>
  <si>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</si>
  <si>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</si>
  <si>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</si>
  <si>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</si>
  <si>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</si>
  <si>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</si>
  <si>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</si>
  <si>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</si>
  <si>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</si>
  <si>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</si>
  <si>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</si>
  <si>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</si>
  <si>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</si>
  <si>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</si>
  <si>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</si>
  <si>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</si>
  <si>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</si>
  <si>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</si>
  <si>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</si>
  <si>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</si>
  <si>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</si>
  <si>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</si>
  <si>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</si>
  <si>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</si>
  <si>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</si>
  <si>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</si>
  <si>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</si>
  <si>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</si>
  <si>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</si>
  <si>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</si>
  <si>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</si>
  <si>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</si>
  <si>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</si>
  <si>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</si>
  <si>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</si>
  <si>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</si>
  <si>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</si>
  <si>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</si>
  <si>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</si>
  <si>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</si>
  <si>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</si>
  <si>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</si>
  <si>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</si>
  <si>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</si>
  <si>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</si>
  <si>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</si>
  <si>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</si>
  <si>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</si>
  <si>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</si>
  <si>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</si>
  <si>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</si>
  <si>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</si>
  <si>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</si>
  <si>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</si>
  <si>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</si>
  <si>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</si>
  <si>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</si>
  <si>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</si>
  <si>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</si>
  <si>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</si>
  <si>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</si>
  <si>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</si>
  <si>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</si>
  <si>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</si>
  <si>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</si>
  <si>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</si>
  <si>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</si>
  <si>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</si>
  <si>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</si>
  <si>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</si>
  <si>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</si>
  <si>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</si>
  <si>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</si>
  <si>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</si>
  <si>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</si>
  <si>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</si>
  <si>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</si>
  <si>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</si>
  <si>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</si>
  <si>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</si>
  <si>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</si>
  <si>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</si>
  <si>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</si>
  <si>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</si>
  <si>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</si>
  <si>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</si>
  <si>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</si>
  <si>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</si>
  <si>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</si>
  <si>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</si>
  <si>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</si>
  <si>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</si>
  <si>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</si>
  <si>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</si>
  <si>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</si>
  <si>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</si>
  <si>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</si>
  <si>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</si>
  <si>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</si>
  <si>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</si>
  <si>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</si>
  <si>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</si>
  <si>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</si>
  <si>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</si>
  <si>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</si>
  <si>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</si>
  <si>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</si>
  <si>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</si>
  <si>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</si>
  <si>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</si>
  <si>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</si>
  <si>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</si>
  <si>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</si>
  <si>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</si>
  <si>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</si>
  <si>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</si>
  <si>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</si>
  <si>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</si>
  <si>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</si>
  <si>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</si>
  <si>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</si>
  <si>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</si>
  <si>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</si>
  <si>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</si>
  <si>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</si>
  <si>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</si>
  <si>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</si>
  <si>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</si>
  <si>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</si>
  <si>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</si>
  <si>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</si>
  <si>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</si>
  <si>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</si>
  <si>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</si>
  <si>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</si>
  <si>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</si>
  <si>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</si>
  <si>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</si>
  <si>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</si>
  <si>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</si>
  <si>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</si>
  <si>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</si>
  <si>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</si>
  <si>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</si>
  <si>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</si>
  <si>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</si>
  <si>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</si>
  <si>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</si>
  <si>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</si>
  <si>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</si>
  <si>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</si>
  <si>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</si>
  <si>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</si>
  <si>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</si>
  <si>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</si>
  <si>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</si>
  <si>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</si>
  <si>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</si>
  <si>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</si>
  <si>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</si>
  <si>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</si>
  <si>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</si>
  <si>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</si>
  <si>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</si>
  <si>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</si>
  <si>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</si>
  <si>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</si>
  <si>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</si>
  <si>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</si>
  <si>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</si>
  <si>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</si>
  <si>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</si>
  <si>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</si>
  <si>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</si>
  <si>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</si>
  <si>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</si>
  <si>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</si>
  <si>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</si>
  <si>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</si>
  <si>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</si>
  <si>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</si>
  <si>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</si>
  <si>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</si>
  <si>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</si>
  <si>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</si>
  <si>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</si>
  <si>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</si>
  <si>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</si>
  <si>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</si>
  <si>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</si>
  <si>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</si>
  <si>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</si>
  <si>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</si>
  <si>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</si>
  <si>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</si>
  <si>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</si>
  <si>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</si>
  <si>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</si>
  <si>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</si>
  <si>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</si>
  <si>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</si>
  <si>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</si>
  <si>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</si>
  <si>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</si>
  <si>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</si>
  <si>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</si>
  <si>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</si>
  <si>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</si>
  <si>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</si>
  <si>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</si>
  <si>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</si>
  <si>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</si>
  <si>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</si>
  <si>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</si>
  <si>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</si>
  <si>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</si>
  <si>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</si>
  <si>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</si>
  <si>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</si>
  <si>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</si>
  <si>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</si>
  <si>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</si>
  <si>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</si>
  <si>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</si>
  <si>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</si>
  <si>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</si>
  <si>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</si>
  <si>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</si>
  <si>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</si>
  <si>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</si>
  <si>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</si>
  <si>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</si>
  <si>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</si>
  <si>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</si>
  <si>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</si>
  <si>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</si>
  <si>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</si>
  <si>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</si>
  <si>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</si>
  <si>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</si>
  <si>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</si>
  <si>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</si>
  <si>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</si>
  <si>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</si>
  <si>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</si>
  <si>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</si>
  <si>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</si>
  <si>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</si>
  <si>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</si>
  <si>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</si>
  <si>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</si>
  <si>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</si>
  <si>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</si>
  <si>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</si>
  <si>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</si>
  <si>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</si>
  <si>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</si>
  <si>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</si>
  <si>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</si>
  <si>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</si>
  <si>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</si>
  <si>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</si>
  <si>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</si>
  <si>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</si>
  <si>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</si>
  <si>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</si>
  <si>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</si>
  <si>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</si>
  <si>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</si>
  <si>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</si>
  <si>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</si>
  <si>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</si>
  <si>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</si>
  <si>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</si>
  <si>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</si>
  <si>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</si>
  <si>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</si>
  <si>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</si>
  <si>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</si>
  <si>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</si>
  <si>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</si>
  <si>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</si>
  <si>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</si>
  <si>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</si>
  <si>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</si>
  <si>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</si>
  <si>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</si>
  <si>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</si>
  <si>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</si>
  <si>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</si>
  <si>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</si>
  <si>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</si>
  <si>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</si>
  <si>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</si>
  <si>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</si>
  <si>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</si>
  <si>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</si>
  <si>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</si>
  <si>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</si>
  <si>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</si>
  <si>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</si>
  <si>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</si>
  <si>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</si>
  <si>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</si>
  <si>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</si>
  <si>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</si>
  <si>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</si>
  <si>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</si>
  <si>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</si>
  <si>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</si>
  <si>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</si>
  <si>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</si>
  <si>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</si>
  <si>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</si>
  <si>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</si>
  <si>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</si>
  <si>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</si>
  <si>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</si>
  <si>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</si>
  <si>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</si>
  <si>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</si>
  <si>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</si>
  <si>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</si>
  <si>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</si>
  <si>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</si>
  <si>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</si>
  <si>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</si>
  <si>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</si>
  <si>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</si>
  <si>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</si>
  <si>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</si>
  <si>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</si>
  <si>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</si>
  <si>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</si>
  <si>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</si>
  <si>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</si>
  <si>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</si>
  <si>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</si>
  <si>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</si>
  <si>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</si>
  <si>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</si>
  <si>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</si>
  <si>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</si>
  <si>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</si>
  <si>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</si>
  <si>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</si>
  <si>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</si>
  <si>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</si>
  <si>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</si>
  <si>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</si>
  <si>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</si>
  <si>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</si>
  <si>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</si>
  <si>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</si>
  <si>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</si>
  <si>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</si>
  <si>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</si>
  <si>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</si>
  <si>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</si>
  <si>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</si>
  <si>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</si>
  <si>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</si>
  <si>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</si>
  <si>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</si>
  <si>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</si>
  <si>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</si>
  <si>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</si>
  <si>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</si>
  <si>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</si>
  <si>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</si>
  <si>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</si>
  <si>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</si>
  <si>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</si>
  <si>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</si>
  <si>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</si>
  <si>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</si>
  <si>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</si>
  <si>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</si>
  <si>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</si>
  <si>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</si>
  <si>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</si>
  <si>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</si>
  <si>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</si>
  <si>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</si>
  <si>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</si>
  <si>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</si>
  <si>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</si>
  <si>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</si>
  <si>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</si>
  <si>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</si>
  <si>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</si>
  <si>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</si>
  <si>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</si>
  <si>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</si>
  <si>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</si>
  <si>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</si>
  <si>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</si>
  <si>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</si>
  <si>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</si>
  <si>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</si>
  <si>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</si>
  <si>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</si>
  <si>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</si>
  <si>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</si>
  <si>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</si>
  <si>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</si>
  <si>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</si>
  <si>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</si>
  <si>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</si>
  <si>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</si>
  <si>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</si>
  <si>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</si>
  <si>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</si>
  <si>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</si>
  <si>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</si>
  <si>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</si>
  <si>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</si>
  <si>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</si>
  <si>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</si>
  <si>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</si>
  <si>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</si>
  <si>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</si>
  <si>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</si>
  <si>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</si>
  <si>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</si>
  <si>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</si>
  <si>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</si>
  <si>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</si>
  <si>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</si>
  <si>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</si>
  <si>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</si>
  <si>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</si>
  <si>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</si>
  <si>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</si>
  <si>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</si>
  <si>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</si>
  <si>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</si>
  <si>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</si>
  <si>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</si>
  <si>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</si>
  <si>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</si>
  <si>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</si>
  <si>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</si>
  <si>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</si>
  <si>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</si>
  <si>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</si>
  <si>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</si>
  <si>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</si>
  <si>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</si>
  <si>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</si>
  <si>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</si>
  <si>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</si>
  <si>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</si>
  <si>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</si>
  <si>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</si>
  <si>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</si>
  <si>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</si>
  <si>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</si>
  <si>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</si>
  <si>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</si>
  <si>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</si>
  <si>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</si>
  <si>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</si>
  <si>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</si>
  <si>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</si>
  <si>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</si>
  <si>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</si>
  <si>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</si>
  <si>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</si>
  <si>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</si>
  <si>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</si>
  <si>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</si>
  <si>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</si>
  <si>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</si>
  <si>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</si>
  <si>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</si>
  <si>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</si>
  <si>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</si>
  <si>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</si>
  <si>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</si>
  <si>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</si>
  <si>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</si>
  <si>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</si>
  <si>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</si>
  <si>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</si>
  <si>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</si>
  <si>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</si>
  <si>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</si>
  <si>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</si>
  <si>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</si>
  <si>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</si>
  <si>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</si>
  <si>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</si>
  <si>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</si>
  <si>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</si>
  <si>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</si>
  <si>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</si>
  <si>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</si>
  <si>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</si>
  <si>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</si>
  <si>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</si>
  <si>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</si>
  <si>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</si>
  <si>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</si>
  <si>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</si>
  <si>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</si>
  <si>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</si>
  <si>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</si>
  <si>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</si>
  <si>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</si>
  <si>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</si>
  <si>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</si>
  <si>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</si>
  <si>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</si>
  <si>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</si>
  <si>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</si>
  <si>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</si>
  <si>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</si>
  <si>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</si>
  <si>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</si>
  <si>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</si>
  <si>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</si>
  <si>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</si>
  <si>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</si>
  <si>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</si>
  <si>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</si>
  <si>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</si>
  <si>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</si>
  <si>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</si>
  <si>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</si>
  <si>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</si>
  <si>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</si>
  <si>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</si>
  <si>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</si>
  <si>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</si>
  <si>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</si>
  <si>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</si>
  <si>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</si>
  <si>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</si>
  <si>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</si>
  <si>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</si>
  <si>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</si>
  <si>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</si>
  <si>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</si>
  <si>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</si>
  <si>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</si>
  <si>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</si>
  <si>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</si>
  <si>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</si>
  <si>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</si>
  <si>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</si>
  <si>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</si>
  <si>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</si>
  <si>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</si>
  <si>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</si>
  <si>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</si>
  <si>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</si>
  <si>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</si>
  <si>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</si>
  <si>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</si>
  <si>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</si>
  <si>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</si>
  <si>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</si>
  <si>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</si>
  <si>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</si>
  <si>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</si>
  <si>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</si>
  <si>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</si>
  <si>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</si>
  <si>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</si>
  <si>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</si>
  <si>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</si>
  <si>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</si>
  <si>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</si>
  <si>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</si>
  <si>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</si>
  <si>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</si>
  <si>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</si>
  <si>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</si>
  <si>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</si>
  <si>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</si>
  <si>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</si>
  <si>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</si>
  <si>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</si>
  <si>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</si>
  <si>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</si>
  <si>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</si>
  <si>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</si>
  <si>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</si>
  <si>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</si>
  <si>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</si>
  <si>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</si>
  <si>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</si>
  <si>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</si>
  <si>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</si>
  <si>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</si>
  <si>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</si>
  <si>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</si>
  <si>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</si>
  <si>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</si>
  <si>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</si>
  <si>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</si>
  <si>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</si>
  <si>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</si>
  <si>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</si>
  <si>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</si>
  <si>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</si>
  <si>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</si>
  <si>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</si>
  <si>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</si>
  <si>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</si>
  <si>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</si>
  <si>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</si>
  <si>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</si>
  <si>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</si>
  <si>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</si>
  <si>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</si>
  <si>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</si>
  <si>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</si>
  <si>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</si>
  <si>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</si>
  <si>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</si>
  <si>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</si>
  <si>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</si>
  <si>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</si>
  <si>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</si>
  <si>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</si>
  <si>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</si>
  <si>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</si>
  <si>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</si>
  <si>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</si>
  <si>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</si>
  <si>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</si>
  <si>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</si>
  <si>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</si>
  <si>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</si>
  <si>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</si>
  <si>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</si>
  <si>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</si>
  <si>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</si>
  <si>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</si>
  <si>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</si>
  <si>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</si>
  <si>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</si>
  <si>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</si>
  <si>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</si>
  <si>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</si>
  <si>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</si>
  <si>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</si>
  <si>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</si>
  <si>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</si>
  <si>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</si>
  <si>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</si>
  <si>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</si>
  <si>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</si>
  <si>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</si>
  <si>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</si>
  <si>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</si>
  <si>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</si>
  <si>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</si>
  <si>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</si>
  <si>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</si>
  <si>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</si>
  <si>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</si>
  <si>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</si>
  <si>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</si>
  <si>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</si>
  <si>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</si>
  <si>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</si>
  <si>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</si>
  <si>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</si>
  <si>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</si>
  <si>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</si>
  <si>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</si>
  <si>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</si>
  <si>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</si>
  <si>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</si>
  <si>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</si>
  <si>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</si>
  <si>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</si>
  <si>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</si>
  <si>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</si>
  <si>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</si>
  <si>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</si>
  <si>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</si>
  <si>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</si>
  <si>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</si>
  <si>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</si>
  <si>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</si>
  <si>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</si>
  <si>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</si>
  <si>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</si>
  <si>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</si>
  <si>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</si>
  <si>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</si>
  <si>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</si>
  <si>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</si>
  <si>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</si>
  <si>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</si>
  <si>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</si>
  <si>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</si>
  <si>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</si>
  <si>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</si>
  <si>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</si>
  <si>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</si>
  <si>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</si>
  <si>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</si>
  <si>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</si>
  <si>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</si>
  <si>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</si>
  <si>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</si>
  <si>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</si>
  <si>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</si>
  <si>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</si>
  <si>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</si>
  <si>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</si>
  <si>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</si>
  <si>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</si>
  <si>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</si>
  <si>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</si>
  <si>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</si>
  <si>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</si>
  <si>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</si>
  <si>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</si>
  <si>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</si>
  <si>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</si>
  <si>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</si>
  <si>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</si>
  <si>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</si>
  <si>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</si>
  <si>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</si>
  <si>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</si>
  <si>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</si>
  <si>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</si>
  <si>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</si>
  <si>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</si>
  <si>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</si>
  <si>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</si>
  <si>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</si>
  <si>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</si>
  <si>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</si>
  <si>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</si>
  <si>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</si>
  <si>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</si>
  <si>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</si>
  <si>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</si>
  <si>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</si>
  <si>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</si>
  <si>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</si>
  <si>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</si>
  <si>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</si>
  <si>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</si>
  <si>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</si>
  <si>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</si>
  <si>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</si>
  <si>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</si>
  <si>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</si>
  <si>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</si>
  <si>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</si>
  <si>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</si>
  <si>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</si>
  <si>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</si>
  <si>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</si>
  <si>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</si>
  <si>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</si>
  <si>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</si>
  <si>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</si>
  <si>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</si>
  <si>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</si>
  <si>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</si>
  <si>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</si>
  <si>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</si>
  <si>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</si>
  <si>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</si>
  <si>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</si>
  <si>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</si>
  <si>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</si>
  <si>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</si>
  <si>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</si>
  <si>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</si>
  <si>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</si>
  <si>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</si>
  <si>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</si>
  <si>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</si>
  <si>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</si>
  <si>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</si>
  <si>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</si>
  <si>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</si>
  <si>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</si>
  <si>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</si>
  <si>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</si>
  <si>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</si>
  <si>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</si>
  <si>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</si>
  <si>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</si>
  <si>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</si>
  <si>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</si>
  <si>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</si>
  <si>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</si>
  <si>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</si>
  <si>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</si>
  <si>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</si>
  <si>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</si>
  <si>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</si>
  <si>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</si>
  <si>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</si>
  <si>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</si>
  <si>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</si>
  <si>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</si>
  <si>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</si>
  <si>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</si>
  <si>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</si>
  <si>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</si>
  <si>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</si>
  <si>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</si>
  <si>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</si>
  <si>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</si>
  <si>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</si>
  <si>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</si>
  <si>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</si>
  <si>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</si>
  <si>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</si>
  <si>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</si>
  <si>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</si>
  <si>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</si>
  <si>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</si>
  <si>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</si>
  <si>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</si>
  <si>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</si>
  <si>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</si>
  <si>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</si>
  <si>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</si>
  <si>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</si>
  <si>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</si>
  <si>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</si>
  <si>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</si>
  <si>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</si>
  <si>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</si>
  <si>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</si>
  <si>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</si>
  <si>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</si>
  <si>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</si>
  <si>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</si>
  <si>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</si>
  <si>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</si>
  <si>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</si>
  <si>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</si>
  <si>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</si>
  <si>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</si>
  <si>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</si>
  <si>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</si>
  <si>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</si>
  <si>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</si>
  <si>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</si>
  <si>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</si>
  <si>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</si>
  <si>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</si>
  <si>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</si>
  <si>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</si>
  <si>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</si>
  <si>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</si>
  <si>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</si>
  <si>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</si>
  <si>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</si>
  <si>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</si>
  <si>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</si>
  <si>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</si>
  <si>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</si>
  <si>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</si>
  <si>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</si>
  <si>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</si>
  <si>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</si>
  <si>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</si>
  <si>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</si>
  <si>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</si>
  <si>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</si>
  <si>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</si>
  <si>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</si>
  <si>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</si>
  <si>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</si>
  <si>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</si>
  <si>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</si>
  <si>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</si>
  <si>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</si>
  <si>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</si>
  <si>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</si>
  <si>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</si>
  <si>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</si>
  <si>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</si>
  <si>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</si>
  <si>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</si>
  <si>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</si>
  <si>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</si>
  <si>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</si>
  <si>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</si>
  <si>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</si>
  <si>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</si>
  <si>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</si>
  <si>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</si>
  <si>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</si>
  <si>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</si>
  <si>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</si>
  <si>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</si>
  <si>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</si>
  <si>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</si>
  <si>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</si>
  <si>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</si>
  <si>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</si>
  <si>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</si>
  <si>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</si>
  <si>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</si>
  <si>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</si>
  <si>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</si>
  <si>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</si>
  <si>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</si>
  <si>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</si>
  <si>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</si>
  <si>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</si>
  <si>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</si>
  <si>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</si>
  <si>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</si>
  <si>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</si>
  <si>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</si>
  <si>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</si>
  <si>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</si>
  <si>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</si>
  <si>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</si>
  <si>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</si>
  <si>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</si>
  <si>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</si>
  <si>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</si>
  <si>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</si>
  <si>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</si>
  <si>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</si>
  <si>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</si>
  <si>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</si>
  <si>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</si>
  <si>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</si>
  <si>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</si>
  <si>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</si>
  <si>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</si>
  <si>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</si>
  <si>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</si>
  <si>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</si>
  <si>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</si>
  <si>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</si>
  <si>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</si>
  <si>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</si>
  <si>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</si>
  <si>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</si>
  <si>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</si>
  <si>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</si>
  <si>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</si>
  <si>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</si>
  <si>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</si>
  <si>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</si>
  <si>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</si>
  <si>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</si>
  <si>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</si>
  <si>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</si>
  <si>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</si>
  <si>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</si>
  <si>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</si>
  <si>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</si>
  <si>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</si>
  <si>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</si>
  <si>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</si>
  <si>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</si>
  <si>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</si>
  <si>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</si>
  <si>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</si>
  <si>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</si>
  <si>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</si>
  <si>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</si>
  <si>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</si>
  <si>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</si>
  <si>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</si>
  <si>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</si>
  <si>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</si>
  <si>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</si>
  <si>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</si>
  <si>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</si>
  <si>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</si>
  <si>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</si>
  <si>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</si>
  <si>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</si>
  <si>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</si>
  <si>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</si>
  <si>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</si>
  <si>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</si>
  <si>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</si>
  <si>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</si>
  <si>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</si>
  <si>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</si>
  <si>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</si>
  <si>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</si>
  <si>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</si>
  <si>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</si>
  <si>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</si>
  <si>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</si>
  <si>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</si>
  <si>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</si>
  <si>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</si>
  <si>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</si>
  <si>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</si>
  <si>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</si>
  <si>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</si>
  <si>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</si>
  <si>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</si>
  <si>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</si>
  <si>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</si>
  <si>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</si>
  <si>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</si>
  <si>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</si>
  <si>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</si>
  <si>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</si>
  <si>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</si>
  <si>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</si>
  <si>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</si>
  <si>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</si>
  <si>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</si>
  <si>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</si>
  <si>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</si>
  <si>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</si>
  <si>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</si>
  <si>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</si>
  <si>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</si>
  <si>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</si>
  <si>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</si>
  <si>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</si>
  <si>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</si>
  <si>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</si>
  <si>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</si>
  <si>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</si>
  <si>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</si>
  <si>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</si>
  <si>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</si>
  <si>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</si>
  <si>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</si>
  <si>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</si>
  <si>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</si>
  <si>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</si>
  <si>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</si>
  <si>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</si>
  <si>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</si>
  <si>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</si>
  <si>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</si>
  <si>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</si>
  <si>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</si>
  <si>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</si>
  <si>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</si>
  <si>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</si>
  <si>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</si>
  <si>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</si>
  <si>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</si>
  <si>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</si>
  <si>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</si>
  <si>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</si>
  <si>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</si>
  <si>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</si>
  <si>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</si>
  <si>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</si>
  <si>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</si>
  <si>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</si>
  <si>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</si>
  <si>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</si>
  <si>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</si>
  <si>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</si>
  <si>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</si>
  <si>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</si>
  <si>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</si>
  <si>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</si>
  <si>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</si>
  <si>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</si>
  <si>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</si>
  <si>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</si>
  <si>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</si>
  <si>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</si>
  <si>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</si>
  <si>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</si>
  <si>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</si>
  <si>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</si>
  <si>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</si>
  <si>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</si>
  <si>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</si>
  <si>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</si>
  <si>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</si>
  <si>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</si>
  <si>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</si>
  <si>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</si>
  <si>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</si>
  <si>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</si>
  <si>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</si>
  <si>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</si>
  <si>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</si>
  <si>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</si>
  <si>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</si>
  <si>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</si>
  <si>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</si>
  <si>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</si>
  <si>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</si>
  <si>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</si>
  <si>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</si>
  <si>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</si>
  <si>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</si>
  <si>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</si>
  <si>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</si>
  <si>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</si>
  <si>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</si>
  <si>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</si>
  <si>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</si>
  <si>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</si>
  <si>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</si>
  <si>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</si>
  <si>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</si>
  <si>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</si>
  <si>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</si>
  <si>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</si>
  <si>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</si>
  <si>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</si>
  <si>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</si>
  <si>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</si>
  <si>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</si>
  <si>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</si>
  <si>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</si>
  <si>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</si>
  <si>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</si>
  <si>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</si>
  <si>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</si>
  <si>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</si>
  <si>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</si>
  <si>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</si>
  <si>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</si>
  <si>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</si>
  <si>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</si>
  <si>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</si>
  <si>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</si>
  <si>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</si>
  <si>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</si>
  <si>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</si>
  <si>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</si>
  <si>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</si>
  <si>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</si>
  <si>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</si>
  <si>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</si>
  <si>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</si>
  <si>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</si>
  <si>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</si>
  <si>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</si>
  <si>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</si>
  <si>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</si>
  <si>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</si>
  <si>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</si>
  <si>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</si>
  <si>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</si>
  <si>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</si>
  <si>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</si>
  <si>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</si>
  <si>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</si>
  <si>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</si>
  <si>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</si>
  <si>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</si>
  <si>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</si>
  <si>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</si>
  <si>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</si>
  <si>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</si>
  <si>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</si>
  <si>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</si>
  <si>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</si>
  <si>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</si>
  <si>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</si>
  <si>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</si>
  <si>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</si>
  <si>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</si>
  <si>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</si>
  <si>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</si>
  <si>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</si>
  <si>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</si>
  <si>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</si>
  <si>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</si>
  <si>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</si>
  <si>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</si>
  <si>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</si>
  <si>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</si>
  <si>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</si>
  <si>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</si>
  <si>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</si>
  <si>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</si>
  <si>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</si>
  <si>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</si>
  <si>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</si>
  <si>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</si>
  <si>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</si>
  <si>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</si>
  <si>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</si>
  <si>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</si>
  <si>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</si>
  <si>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</si>
  <si>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</si>
  <si>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</si>
  <si>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</si>
  <si>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</si>
  <si>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</si>
  <si>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</si>
  <si>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</si>
  <si>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</si>
  <si>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</si>
  <si>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</si>
  <si>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</si>
  <si>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</si>
  <si>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</si>
  <si>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</si>
  <si>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</si>
  <si>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</si>
  <si>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</si>
  <si>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</si>
  <si>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</si>
  <si>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</si>
  <si>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</si>
  <si>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</si>
  <si>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</si>
  <si>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</si>
  <si>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</si>
  <si>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</si>
  <si>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</si>
  <si>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</si>
  <si>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</si>
  <si>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</si>
  <si>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</si>
  <si>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</si>
  <si>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</si>
  <si>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</si>
  <si>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</si>
  <si>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</si>
  <si>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</si>
  <si>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</si>
  <si>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</si>
  <si>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</si>
  <si>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</si>
  <si>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</si>
  <si>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</si>
  <si>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</si>
  <si>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</si>
  <si>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</si>
  <si>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</si>
  <si>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</si>
  <si>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</si>
  <si>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</si>
  <si>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</si>
  <si>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</si>
  <si>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</si>
  <si>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</si>
  <si>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</si>
  <si>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</si>
  <si>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</si>
  <si>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</si>
  <si>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</si>
  <si>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</si>
  <si>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</si>
  <si>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</si>
  <si>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</si>
  <si>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</si>
  <si>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</si>
  <si>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</si>
  <si>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</si>
  <si>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</si>
  <si>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</si>
  <si>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</si>
  <si>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</si>
  <si>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</si>
  <si>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</si>
  <si>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</si>
  <si>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</si>
  <si>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</si>
  <si>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</si>
  <si>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</si>
  <si>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</si>
  <si>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</si>
  <si>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</si>
  <si>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</si>
  <si>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</si>
  <si>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</si>
  <si>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</si>
  <si>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</si>
  <si>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</si>
  <si>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</si>
  <si>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</si>
  <si>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</si>
  <si>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</si>
  <si>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</si>
  <si>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</si>
  <si>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</si>
  <si>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</si>
  <si>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</si>
  <si>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</si>
  <si>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</si>
  <si>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</si>
  <si>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</si>
  <si>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</si>
  <si>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</si>
  <si>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</si>
  <si>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</si>
  <si>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</si>
  <si>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</si>
  <si>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</si>
  <si>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</si>
  <si>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</si>
  <si>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</si>
  <si>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</si>
  <si>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</si>
  <si>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</si>
  <si>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</si>
  <si>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</si>
  <si>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</si>
  <si>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</si>
  <si>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</si>
  <si>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</si>
  <si>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</si>
  <si>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</si>
  <si>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</si>
  <si>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</si>
  <si>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</si>
  <si>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</si>
  <si>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</si>
  <si>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</si>
  <si>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</si>
  <si>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</si>
  <si>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</si>
  <si>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</si>
  <si>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</si>
  <si>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</si>
  <si>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</si>
  <si>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</si>
  <si>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</si>
  <si>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</si>
  <si>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</si>
  <si>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</si>
  <si>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</si>
  <si>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</si>
  <si>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</si>
  <si>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</si>
  <si>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</si>
  <si>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</si>
  <si>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</si>
  <si>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</si>
  <si>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</si>
  <si>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</si>
  <si>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</si>
  <si>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</si>
  <si>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</si>
  <si>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</si>
  <si>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</si>
  <si>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</si>
  <si>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</si>
  <si>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</si>
  <si>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</si>
  <si>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</si>
  <si>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</si>
  <si>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</si>
  <si>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</si>
  <si>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</si>
  <si>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</si>
  <si>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</si>
  <si>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</si>
  <si>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</si>
  <si>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</si>
  <si>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</si>
  <si>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</si>
  <si>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</si>
  <si>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</si>
  <si>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</si>
  <si>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</si>
  <si>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</si>
  <si>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</si>
  <si>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</si>
  <si>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</si>
  <si>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</si>
  <si>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</si>
  <si>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</si>
  <si>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</si>
  <si>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</si>
  <si>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</si>
  <si>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</si>
  <si>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</si>
  <si>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</si>
  <si>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</si>
  <si>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</si>
  <si>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</si>
  <si>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</si>
  <si>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</si>
  <si>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</si>
  <si>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</si>
  <si>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</si>
  <si>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</si>
  <si>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</si>
  <si>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</si>
  <si>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</si>
  <si>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</si>
  <si>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</si>
  <si>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</si>
  <si>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</si>
  <si>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</si>
  <si>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</si>
  <si>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</si>
  <si>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</si>
  <si>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</si>
  <si>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</si>
  <si>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</si>
  <si>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</si>
  <si>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</si>
  <si>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</si>
  <si>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</si>
  <si>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</si>
  <si>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</si>
  <si>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</si>
  <si>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</si>
  <si>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</si>
  <si>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</si>
  <si>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</si>
  <si>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</si>
  <si>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</si>
  <si>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</si>
  <si>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</si>
  <si>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</si>
  <si>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</si>
  <si>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</si>
  <si>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</si>
  <si>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</si>
  <si>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</si>
  <si>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</si>
  <si>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</si>
  <si>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</si>
  <si>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</si>
  <si>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</si>
  <si>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</si>
  <si>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</si>
  <si>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</si>
  <si>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</si>
  <si>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</si>
  <si>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</si>
  <si>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</si>
  <si>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</si>
  <si>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</si>
  <si>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</si>
  <si>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</si>
  <si>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</si>
  <si>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</si>
  <si>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</si>
  <si>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</si>
  <si>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</si>
  <si>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</si>
  <si>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</si>
  <si>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</si>
  <si>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</si>
  <si>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</si>
  <si>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</si>
  <si>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</si>
  <si>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</si>
  <si>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</si>
  <si>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</si>
  <si>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</si>
  <si>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</si>
  <si>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</si>
  <si>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</si>
  <si>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</si>
  <si>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</si>
  <si>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</si>
  <si>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</si>
  <si>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</si>
  <si>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</si>
  <si>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</si>
  <si>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</si>
  <si>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</si>
  <si>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</si>
  <si>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</si>
  <si>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</si>
  <si>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</si>
  <si>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</si>
  <si>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</si>
  <si>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</si>
  <si>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</si>
  <si>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</si>
  <si>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</si>
  <si>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</si>
  <si>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</si>
  <si>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</si>
  <si>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</si>
  <si>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</si>
  <si>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</si>
  <si>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</si>
  <si>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</si>
  <si>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</si>
  <si>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</si>
  <si>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</si>
  <si>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</si>
  <si>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</si>
  <si>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</si>
  <si>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</si>
  <si>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</si>
  <si>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</si>
  <si>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</si>
  <si>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</si>
  <si>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</si>
  <si>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</si>
  <si>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</si>
  <si>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</si>
  <si>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</si>
  <si>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</si>
  <si>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</si>
  <si>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</si>
  <si>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</si>
  <si>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</si>
  <si>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</si>
  <si>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</si>
  <si>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</si>
  <si>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</si>
  <si>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</si>
  <si>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</si>
  <si>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</si>
  <si>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</si>
  <si>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</si>
  <si>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</si>
  <si>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</si>
  <si>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</si>
  <si>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</si>
  <si>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</si>
  <si>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</si>
  <si>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</si>
  <si>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</si>
  <si>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</si>
  <si>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</si>
  <si>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</si>
  <si>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</si>
  <si>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</si>
  <si>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</si>
  <si>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</si>
  <si>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</si>
  <si>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</si>
  <si>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</si>
  <si>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</si>
  <si>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</si>
  <si>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</si>
  <si>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</si>
  <si>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</si>
  <si>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</si>
  <si>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</si>
  <si>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</si>
  <si>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</si>
  <si>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</si>
  <si>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</si>
  <si>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</si>
  <si>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</si>
  <si>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</si>
  <si>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</si>
  <si>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</si>
  <si>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</si>
  <si>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</si>
  <si>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</si>
  <si>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</si>
  <si>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</si>
  <si>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</si>
  <si>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</si>
  <si>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</si>
  <si>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</si>
  <si>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</si>
  <si>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</si>
  <si>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</si>
  <si>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</si>
  <si>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</si>
  <si>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</si>
  <si>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</si>
  <si>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</si>
  <si>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</si>
  <si>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</si>
  <si>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</si>
  <si>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</si>
  <si>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</si>
  <si>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</si>
  <si>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</si>
  <si>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</si>
  <si>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</si>
  <si>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</si>
  <si>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</si>
  <si>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</si>
  <si>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</si>
  <si>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</si>
  <si>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</si>
  <si>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</si>
  <si>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</si>
  <si>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</si>
  <si>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</si>
  <si>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</si>
  <si>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</si>
  <si>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</si>
  <si>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</si>
  <si>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</si>
  <si>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</si>
  <si>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</si>
  <si>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</si>
  <si>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</si>
  <si>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</si>
  <si>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</si>
  <si>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</si>
  <si>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</si>
  <si>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</si>
  <si>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</si>
  <si>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</si>
  <si>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</si>
  <si>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</si>
  <si>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</si>
  <si>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</si>
  <si>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</si>
  <si>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</si>
  <si>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</si>
  <si>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</si>
  <si>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</si>
  <si>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</si>
  <si>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</si>
  <si>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</si>
  <si>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</si>
  <si>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</si>
  <si>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</si>
  <si>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</si>
  <si>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</si>
  <si>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</si>
  <si>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</si>
  <si>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</si>
  <si>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</si>
  <si>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</si>
  <si>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</si>
  <si>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</si>
  <si>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</si>
  <si>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</si>
  <si>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</si>
  <si>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</si>
  <si>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</si>
  <si>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</si>
  <si>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</si>
  <si>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</si>
  <si>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</si>
  <si>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</si>
  <si>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</si>
  <si>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</si>
  <si>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</si>
  <si>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</si>
  <si>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</si>
  <si>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</si>
  <si>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</si>
  <si>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</si>
  <si>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</si>
  <si>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</si>
  <si>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</si>
  <si>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</si>
  <si>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</si>
  <si>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</si>
  <si>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</si>
  <si>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</si>
  <si>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</si>
  <si>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</si>
  <si>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</si>
  <si>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</si>
  <si>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</si>
  <si>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</si>
  <si>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</si>
  <si>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</si>
  <si>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</si>
  <si>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</si>
  <si>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</si>
  <si>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</si>
  <si>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</si>
  <si>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</si>
  <si>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</si>
  <si>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</si>
  <si>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</si>
  <si>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</si>
  <si>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</si>
  <si>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</si>
  <si>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</si>
  <si>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</si>
  <si>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</si>
  <si>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</si>
  <si>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</si>
  <si>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</si>
  <si>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</si>
  <si>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</si>
  <si>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</si>
  <si>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</si>
  <si>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</si>
  <si>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</si>
  <si>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</si>
  <si>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</si>
  <si>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</si>
  <si>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</si>
  <si>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</si>
  <si>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</si>
  <si>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</si>
  <si>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</si>
  <si>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</si>
  <si>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</si>
  <si>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</si>
  <si>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</si>
  <si>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</si>
  <si>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</si>
  <si>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</si>
  <si>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</si>
  <si>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</si>
  <si>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</si>
  <si>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</si>
  <si>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</si>
  <si>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</si>
  <si>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</si>
  <si>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</si>
  <si>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</si>
  <si>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</si>
  <si>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</si>
  <si>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</si>
  <si>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</si>
  <si>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</si>
  <si>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</si>
  <si>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</si>
  <si>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</si>
  <si>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</si>
  <si>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</si>
  <si>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</si>
  <si>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</si>
  <si>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</si>
  <si>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</si>
  <si>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</si>
  <si>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</si>
  <si>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</si>
  <si>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</si>
  <si>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</si>
  <si>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</si>
  <si>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</si>
  <si>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</si>
  <si>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</si>
  <si>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</si>
  <si>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</si>
  <si>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</si>
  <si>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</si>
  <si>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</si>
  <si>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</si>
  <si>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</si>
  <si>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</si>
  <si>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</si>
  <si>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</si>
  <si>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</si>
  <si>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</si>
  <si>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</si>
  <si>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</si>
  <si>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</si>
  <si>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</si>
  <si>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</si>
  <si>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</si>
  <si>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</si>
  <si>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</si>
  <si>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</si>
  <si>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</si>
  <si>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</si>
  <si>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</si>
  <si>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</si>
  <si>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</si>
  <si>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</si>
  <si>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</si>
  <si>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</si>
  <si>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</si>
  <si>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</si>
  <si>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</si>
  <si>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</si>
  <si>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</si>
  <si>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</si>
  <si>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</si>
  <si>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</si>
  <si>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</si>
  <si>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</si>
  <si>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</si>
  <si>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</si>
  <si>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</si>
  <si>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</si>
  <si>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</si>
  <si>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</si>
  <si>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</si>
  <si>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</si>
  <si>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</si>
  <si>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</si>
  <si>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</si>
  <si>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</si>
  <si>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</si>
  <si>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</si>
  <si>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</si>
  <si>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</si>
  <si>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</si>
  <si>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</si>
  <si>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</si>
  <si>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</si>
  <si>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</si>
  <si>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</si>
  <si>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</si>
  <si>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</si>
  <si>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</si>
  <si>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</si>
  <si>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</si>
  <si>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</si>
  <si>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</si>
  <si>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</si>
  <si>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</si>
  <si>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</si>
  <si>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</si>
  <si>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</si>
  <si>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</si>
  <si>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</si>
  <si>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</si>
  <si>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</si>
  <si>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</si>
  <si>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</si>
  <si>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</si>
  <si>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</si>
  <si>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</si>
  <si>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</si>
  <si>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</si>
  <si>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</si>
  <si>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</si>
  <si>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</si>
  <si>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</si>
  <si>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</si>
  <si>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</si>
  <si>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</si>
  <si>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</si>
  <si>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</si>
  <si>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</si>
  <si>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</si>
  <si>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</si>
  <si>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</si>
  <si>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</si>
  <si>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</si>
  <si>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</si>
  <si>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</si>
  <si>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</si>
  <si>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</si>
  <si>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</si>
  <si>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</si>
  <si>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</si>
  <si>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</si>
  <si>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</si>
  <si>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</si>
  <si>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</si>
  <si>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</si>
  <si>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</si>
  <si>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</si>
  <si>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</si>
  <si>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</si>
  <si>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</si>
  <si>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</si>
  <si>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</si>
  <si>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</si>
  <si>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</si>
  <si>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</si>
  <si>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</si>
  <si>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</si>
  <si>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</si>
  <si>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</si>
  <si>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</si>
  <si>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</si>
  <si>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</si>
  <si>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</si>
  <si>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</si>
  <si>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</si>
  <si>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</si>
  <si>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</si>
  <si>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</si>
  <si>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</si>
  <si>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</si>
  <si>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</si>
  <si>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</si>
  <si>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</si>
  <si>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</si>
  <si>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</si>
  <si>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</si>
  <si>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</si>
  <si>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</si>
  <si>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</si>
  <si>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</si>
  <si>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</si>
  <si>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</si>
  <si>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</si>
  <si>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</si>
  <si>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</si>
  <si>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</si>
  <si>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</si>
  <si>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</si>
  <si>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</si>
  <si>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</si>
  <si>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</si>
  <si>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</si>
  <si>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</si>
  <si>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</si>
  <si>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</si>
  <si>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</si>
  <si>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</si>
  <si>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</si>
  <si>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</si>
  <si>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</si>
  <si>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</si>
  <si>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</si>
  <si>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</si>
  <si>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</si>
  <si>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</si>
  <si>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</si>
  <si>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</si>
  <si>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</si>
  <si>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</si>
  <si>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</si>
  <si>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</si>
  <si>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</si>
  <si>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</si>
  <si>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</si>
  <si>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</si>
  <si>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</si>
  <si>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</si>
  <si>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</si>
  <si>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</si>
  <si>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</si>
  <si>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</si>
  <si>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</si>
  <si>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</si>
  <si>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</si>
  <si>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</si>
  <si>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</si>
  <si>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</si>
  <si>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</si>
  <si>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</si>
  <si>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</si>
  <si>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</si>
  <si>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</si>
  <si>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</si>
  <si>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</si>
  <si>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</si>
  <si>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</si>
  <si>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</si>
  <si>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</si>
  <si>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</si>
  <si>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</si>
  <si>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</si>
  <si>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</si>
  <si>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</si>
  <si>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</si>
  <si>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</si>
  <si>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</si>
  <si>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</si>
  <si>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</si>
  <si>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</si>
  <si>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</si>
  <si>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</si>
  <si>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</si>
  <si>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</si>
  <si>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</si>
  <si>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</si>
  <si>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</si>
  <si>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</si>
  <si>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</si>
  <si>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</si>
  <si>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</si>
  <si>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</si>
  <si>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</si>
  <si>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</si>
  <si>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</si>
  <si>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</si>
  <si>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</si>
  <si>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</si>
  <si>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</si>
  <si>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</si>
  <si>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</si>
  <si>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</si>
  <si>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</si>
  <si>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</si>
  <si>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</si>
  <si>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</si>
  <si>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</si>
  <si>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</si>
  <si>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</si>
  <si>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</si>
  <si>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</si>
  <si>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</si>
  <si>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</si>
  <si>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</si>
  <si>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</si>
  <si>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</si>
  <si>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</si>
  <si>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</si>
  <si>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</si>
  <si>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</si>
  <si>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</si>
  <si>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</si>
  <si>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</si>
  <si>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</si>
  <si>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</si>
  <si>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</si>
  <si>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</si>
  <si>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</si>
  <si>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</si>
  <si>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</si>
  <si>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</si>
  <si>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</si>
  <si>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</si>
  <si>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</si>
  <si>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</si>
  <si>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</si>
  <si>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</si>
  <si>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</si>
  <si>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</si>
  <si>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</si>
  <si>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</si>
  <si>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</si>
  <si>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</si>
  <si>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</si>
  <si>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</si>
  <si>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</si>
  <si>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</si>
  <si>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</si>
  <si>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</si>
  <si>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</si>
  <si>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</si>
  <si>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</si>
  <si>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</si>
  <si>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</si>
  <si>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</si>
  <si>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</si>
  <si>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</si>
  <si>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</si>
  <si>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</si>
  <si>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</si>
  <si>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</si>
  <si>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</si>
  <si>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</si>
  <si>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</si>
  <si>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</si>
  <si>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</si>
  <si>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</si>
  <si>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</si>
  <si>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</si>
  <si>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</si>
  <si>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</si>
  <si>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</si>
  <si>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</si>
  <si>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</si>
  <si>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</si>
  <si>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</si>
  <si>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</si>
  <si>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</si>
  <si>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</si>
  <si>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</si>
  <si>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</si>
  <si>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</si>
  <si>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</si>
  <si>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</si>
  <si>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</si>
  <si>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</si>
  <si>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</si>
  <si>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</si>
  <si>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</si>
  <si>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</si>
  <si>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</si>
  <si>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</si>
  <si>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</si>
  <si>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</si>
  <si>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</si>
  <si>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</si>
  <si>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</si>
  <si>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</si>
  <si>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</si>
  <si>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</si>
  <si>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</si>
  <si>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</si>
  <si>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</si>
  <si>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</si>
  <si>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</si>
  <si>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</si>
  <si>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</si>
  <si>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</si>
  <si>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</si>
  <si>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</si>
  <si>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</si>
  <si>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</si>
  <si>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</si>
  <si>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</si>
  <si>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</si>
  <si>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</si>
  <si>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</si>
  <si>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</si>
  <si>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</si>
  <si>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</si>
  <si>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</si>
  <si>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</si>
  <si>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</si>
  <si>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</si>
  <si>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</si>
  <si>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</si>
  <si>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</si>
  <si>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</si>
  <si>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</si>
  <si>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</si>
  <si>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</si>
  <si>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</si>
  <si>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</si>
  <si>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</si>
  <si>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</si>
  <si>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</si>
  <si>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</si>
  <si>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</si>
  <si>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</si>
  <si>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</si>
  <si>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</si>
  <si>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</si>
  <si>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</si>
  <si>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</si>
  <si>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</si>
  <si>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</si>
  <si>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</si>
  <si>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</si>
  <si>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</si>
  <si>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</si>
  <si>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</si>
  <si>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</si>
  <si>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</si>
  <si>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</si>
  <si>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</si>
  <si>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</si>
  <si>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</si>
  <si>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</si>
  <si>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</si>
  <si>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</si>
  <si>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</si>
  <si>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</si>
  <si>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</si>
  <si>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</si>
  <si>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</si>
  <si>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</si>
  <si>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</si>
  <si>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</si>
  <si>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</si>
  <si>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</si>
  <si>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</si>
  <si>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</si>
  <si>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</si>
  <si>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</si>
  <si>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</si>
  <si>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</si>
  <si>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</si>
  <si>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</si>
  <si>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</si>
  <si>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</si>
  <si>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</si>
  <si>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</si>
  <si>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</si>
  <si>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</si>
  <si>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</si>
  <si>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</si>
  <si>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</si>
  <si>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</si>
  <si>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</si>
  <si>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</si>
  <si>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</si>
  <si>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</si>
  <si>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</si>
  <si>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</si>
  <si>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</si>
  <si>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</si>
  <si>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</si>
  <si>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</si>
  <si>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</si>
  <si>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</si>
  <si>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</si>
  <si>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</si>
  <si>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</si>
  <si>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</si>
  <si>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</si>
  <si>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</si>
  <si>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</si>
  <si>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</si>
  <si>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</si>
  <si>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</si>
  <si>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</si>
  <si>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</si>
  <si>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</si>
  <si>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</si>
  <si>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</si>
  <si>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</si>
  <si>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</si>
  <si>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</si>
  <si>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</si>
  <si>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</si>
  <si>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</si>
  <si>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</si>
  <si>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</si>
  <si>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</si>
  <si>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</si>
  <si>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</si>
  <si>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</si>
  <si>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</si>
  <si>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</si>
  <si>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</si>
  <si>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</si>
  <si>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</si>
  <si>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</si>
  <si>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</si>
  <si>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</si>
  <si>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</si>
  <si>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</si>
  <si>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</si>
  <si>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</si>
  <si>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</si>
  <si>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</si>
  <si>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</si>
  <si>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</si>
  <si>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</si>
  <si>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</si>
  <si>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</si>
  <si>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</si>
  <si>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</si>
  <si>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</si>
  <si>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</si>
  <si>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</si>
  <si>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</si>
  <si>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</si>
  <si>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</si>
  <si>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</si>
  <si>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</si>
  <si>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</si>
  <si>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</si>
  <si>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</si>
  <si>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</si>
  <si>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</si>
  <si>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</si>
  <si>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</si>
  <si>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</si>
  <si>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</si>
  <si>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</si>
  <si>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</si>
  <si>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</si>
  <si>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</si>
  <si>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</si>
  <si>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</si>
  <si>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</si>
  <si>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</si>
  <si>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</si>
  <si>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</si>
  <si>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</si>
  <si>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</si>
  <si>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</si>
  <si>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</si>
  <si>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</si>
  <si>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</si>
  <si>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</si>
  <si>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</si>
  <si>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</si>
  <si>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</si>
  <si>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</si>
  <si>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</si>
  <si>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</si>
  <si>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</si>
  <si>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</si>
  <si>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</si>
  <si>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</si>
  <si>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</si>
  <si>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</si>
  <si>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</si>
  <si>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</si>
  <si>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</si>
  <si>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</si>
  <si>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</si>
  <si>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</si>
  <si>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</si>
  <si>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</si>
  <si>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</si>
  <si>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</si>
  <si>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</si>
  <si>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</si>
  <si>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</si>
  <si>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</si>
  <si>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</si>
  <si>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</si>
  <si>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</si>
  <si>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</si>
  <si>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</si>
  <si>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</si>
  <si>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</si>
  <si>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</si>
  <si>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</si>
  <si>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</si>
  <si>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</si>
  <si>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</si>
  <si>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</si>
  <si>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</si>
  <si>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</si>
  <si>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</si>
  <si>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</si>
  <si>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</si>
  <si>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</si>
  <si>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</si>
  <si>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</si>
  <si>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</si>
  <si>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</si>
  <si>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</si>
  <si>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</si>
  <si>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</si>
  <si>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</si>
  <si>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</si>
  <si>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</si>
  <si>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</si>
  <si>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</si>
  <si>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</si>
  <si>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</si>
  <si>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</si>
  <si>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</si>
  <si>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</si>
  <si>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</si>
  <si>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</si>
  <si>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</si>
  <si>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</si>
  <si>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</si>
  <si>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</si>
  <si>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</si>
  <si>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</si>
  <si>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</si>
  <si>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</si>
  <si>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</si>
  <si>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</si>
  <si>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</si>
  <si>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</si>
  <si>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</si>
  <si>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</si>
  <si>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</si>
  <si>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</si>
  <si>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</si>
  <si>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</si>
  <si>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</si>
  <si>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</si>
  <si>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</si>
  <si>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</si>
  <si>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</si>
  <si>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</si>
  <si>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</si>
  <si>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</si>
  <si>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</si>
  <si>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</si>
  <si>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</si>
  <si>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</si>
  <si>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</si>
  <si>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</si>
  <si>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</si>
  <si>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</si>
  <si>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</si>
  <si>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</si>
  <si>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</si>
  <si>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</si>
  <si>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</si>
  <si>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</si>
  <si>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</si>
  <si>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</si>
  <si>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</si>
  <si>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</si>
  <si>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</si>
  <si>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</si>
  <si>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</si>
  <si>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</si>
  <si>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</si>
  <si>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</si>
  <si>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</si>
  <si>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</si>
  <si>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</si>
  <si>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</si>
  <si>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</si>
  <si>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</si>
  <si>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</si>
  <si>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</si>
  <si>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</si>
  <si>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</si>
  <si>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</si>
  <si>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</si>
  <si>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</si>
  <si>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</si>
  <si>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</si>
  <si>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</si>
  <si>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</si>
  <si>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</si>
  <si>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</si>
  <si>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</si>
  <si>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</si>
  <si>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</si>
  <si>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</si>
  <si>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</si>
  <si>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</si>
  <si>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</si>
  <si>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</si>
  <si>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</si>
  <si>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</si>
  <si>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</si>
  <si>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</si>
  <si>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</si>
  <si>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</si>
  <si>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</si>
  <si>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</si>
  <si>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</si>
  <si>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</si>
  <si>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</si>
  <si>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</si>
  <si>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</si>
  <si>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</si>
  <si>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</si>
  <si>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</si>
  <si>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</si>
  <si>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</si>
  <si>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</si>
  <si>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</si>
  <si>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</si>
  <si>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</si>
  <si>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</si>
  <si>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</si>
  <si>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</si>
  <si>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</si>
  <si>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</si>
  <si>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</si>
  <si>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</si>
  <si>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</si>
  <si>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</si>
  <si>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</si>
  <si>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</si>
  <si>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</si>
  <si>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</si>
  <si>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</si>
  <si>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</si>
  <si>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</si>
  <si>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</si>
  <si>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</si>
  <si>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</si>
  <si>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</si>
  <si>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</si>
  <si>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</si>
  <si>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</si>
  <si>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</si>
  <si>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</si>
  <si>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</si>
  <si>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</si>
  <si>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</si>
  <si>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</si>
  <si>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</si>
  <si>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</si>
  <si>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</si>
  <si>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</si>
  <si>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</si>
  <si>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</si>
  <si>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</si>
  <si>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</si>
  <si>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</si>
  <si>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</si>
  <si>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</si>
  <si>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</si>
  <si>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</si>
  <si>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</si>
  <si>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</si>
  <si>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</si>
  <si>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</si>
  <si>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</si>
  <si>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</si>
  <si>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</si>
  <si>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</si>
  <si>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</si>
  <si>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</si>
  <si>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</si>
  <si>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</si>
  <si>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</si>
  <si>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</si>
  <si>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</si>
  <si>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</si>
  <si>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</si>
  <si>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</si>
  <si>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</si>
  <si>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</si>
  <si>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</si>
  <si>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</si>
  <si>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</si>
  <si>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</si>
  <si>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</si>
  <si>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</si>
  <si>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</si>
  <si>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</si>
  <si>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</si>
  <si>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</si>
  <si>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</si>
  <si>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</si>
  <si>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</si>
  <si>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</si>
  <si>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</si>
  <si>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</si>
  <si>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</si>
  <si>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</si>
  <si>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</si>
  <si>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</si>
  <si>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</si>
  <si>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</si>
  <si>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</si>
  <si>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</si>
  <si>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</si>
  <si>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</si>
  <si>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</si>
  <si>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</si>
  <si>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</si>
  <si>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</si>
  <si>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</si>
  <si>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</si>
  <si>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</si>
  <si>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</si>
  <si>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</si>
  <si>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</si>
  <si>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</si>
  <si>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</si>
  <si>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</si>
  <si>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</si>
  <si>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</si>
  <si>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</si>
  <si>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</si>
  <si>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</si>
  <si>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</si>
  <si>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</si>
  <si>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</si>
  <si>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</si>
  <si>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</si>
  <si>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</si>
  <si>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</si>
  <si>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</si>
  <si>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</si>
  <si>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</si>
  <si>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</si>
  <si>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</si>
  <si>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</si>
  <si>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</si>
  <si>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</si>
  <si>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</si>
  <si>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</si>
  <si>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</si>
  <si>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</si>
  <si>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</si>
  <si>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</si>
  <si>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</si>
  <si>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</si>
  <si>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</si>
  <si>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</si>
  <si>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</si>
  <si>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</si>
  <si>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</si>
  <si>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</si>
  <si>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</si>
  <si>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</si>
  <si>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</si>
  <si>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</si>
  <si>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</si>
  <si>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</si>
  <si>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</si>
  <si>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</si>
  <si>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</si>
  <si>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</si>
  <si>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</si>
  <si>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</si>
  <si>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</si>
  <si>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</si>
  <si>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</si>
  <si>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</si>
  <si>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</si>
  <si>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</si>
  <si>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</si>
  <si>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</si>
  <si>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</si>
  <si>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</si>
  <si>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</si>
  <si>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</si>
  <si>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</si>
  <si>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</si>
  <si>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</si>
  <si>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</si>
  <si>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</si>
  <si>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</si>
  <si>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</si>
  <si>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</si>
  <si>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</si>
  <si>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</si>
  <si>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</si>
  <si>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</si>
  <si>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</si>
  <si>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</si>
  <si>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</si>
  <si>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</si>
  <si>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</si>
  <si>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</si>
  <si>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</si>
  <si>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</si>
  <si>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</si>
  <si>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</si>
  <si>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</si>
  <si>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</si>
  <si>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</si>
  <si>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</si>
  <si>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</si>
  <si>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</si>
  <si>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</si>
  <si>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</si>
  <si>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</si>
  <si>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</si>
  <si>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</si>
  <si>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</si>
  <si>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</si>
  <si>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</si>
  <si>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</si>
  <si>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</si>
  <si>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</si>
  <si>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</si>
  <si>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</si>
  <si>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</si>
  <si>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</si>
  <si>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</si>
  <si>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</si>
  <si>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</si>
  <si>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</si>
  <si>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</si>
  <si>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</si>
  <si>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</si>
  <si>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</si>
  <si>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</si>
  <si>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</si>
  <si>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</si>
  <si>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</si>
  <si>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</si>
  <si>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</si>
  <si>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</si>
  <si>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</si>
  <si>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</si>
  <si>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</si>
  <si>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</si>
  <si>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</si>
  <si>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</si>
  <si>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</si>
  <si>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</si>
  <si>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</si>
  <si>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</si>
  <si>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</si>
  <si>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</si>
  <si>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</si>
  <si>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</si>
  <si>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</si>
  <si>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</si>
  <si>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</si>
  <si>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</si>
  <si>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</si>
  <si>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</si>
  <si>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</si>
  <si>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</si>
  <si>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</si>
  <si>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</si>
  <si>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</si>
  <si>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</si>
  <si>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</si>
  <si>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</si>
  <si>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</si>
  <si>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</si>
  <si>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</si>
  <si>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</si>
  <si>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</si>
  <si>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</si>
  <si>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</si>
  <si>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</si>
  <si>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</si>
  <si>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</si>
  <si>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</si>
  <si>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</si>
  <si>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</si>
  <si>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</si>
  <si>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</si>
  <si>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</si>
  <si>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</si>
  <si>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</si>
  <si>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</si>
  <si>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</si>
  <si>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</si>
  <si>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</si>
  <si>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</si>
  <si>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</si>
  <si>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</si>
  <si>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</si>
  <si>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</si>
  <si>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</si>
  <si>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</si>
  <si>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</si>
  <si>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</si>
  <si>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</si>
  <si>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</si>
  <si>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</si>
  <si>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</si>
  <si>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</si>
  <si>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</si>
  <si>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</si>
  <si>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</si>
  <si>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</si>
  <si>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</si>
  <si>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</si>
  <si>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</si>
  <si>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</si>
  <si>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</si>
  <si>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</si>
  <si>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</si>
  <si>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</si>
  <si>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</si>
  <si>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</si>
  <si>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</si>
  <si>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</si>
  <si>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</si>
  <si>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</si>
  <si>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</si>
  <si>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</si>
  <si>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</si>
  <si>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</si>
  <si>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</si>
  <si>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</si>
  <si>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</si>
  <si>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</si>
  <si>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</si>
  <si>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</si>
  <si>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</si>
  <si>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</si>
  <si>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</si>
  <si>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</si>
  <si>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</si>
  <si>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</si>
  <si>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</si>
  <si>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</si>
  <si>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</si>
  <si>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</si>
  <si>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</si>
  <si>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</si>
  <si>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</si>
  <si>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</si>
  <si>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</si>
  <si>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</si>
  <si>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</si>
  <si>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</si>
  <si>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</si>
  <si>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</si>
  <si>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</si>
  <si>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</si>
  <si>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</si>
  <si>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</si>
  <si>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</si>
  <si>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</si>
  <si>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</si>
  <si>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</si>
  <si>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</si>
  <si>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</si>
  <si>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</si>
  <si>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</si>
  <si>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</si>
  <si>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</si>
  <si>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</si>
  <si>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</si>
  <si>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</si>
  <si>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</si>
  <si>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</si>
  <si>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</si>
  <si>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</si>
  <si>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</si>
  <si>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</si>
  <si>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</si>
  <si>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</si>
  <si>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</si>
  <si>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</si>
  <si>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</si>
  <si>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</si>
  <si>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</si>
  <si>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</si>
  <si>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</si>
  <si>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</si>
  <si>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</si>
  <si>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</si>
  <si>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</si>
  <si>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</si>
  <si>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</si>
  <si>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</si>
  <si>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</si>
  <si>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</si>
  <si>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</si>
  <si>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</si>
  <si>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</si>
  <si>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</si>
  <si>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</si>
  <si>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</si>
  <si>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</si>
  <si>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</si>
  <si>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</si>
  <si>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</si>
  <si>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</si>
  <si>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</si>
  <si>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</si>
  <si>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</si>
  <si>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</si>
  <si>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</si>
  <si>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</si>
  <si>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</si>
  <si>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</si>
  <si>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</si>
  <si>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</si>
  <si>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</si>
  <si>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</si>
  <si>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</si>
  <si>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</si>
  <si>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</si>
  <si>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</si>
  <si>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</si>
  <si>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</si>
  <si>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</si>
  <si>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</si>
  <si>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</si>
  <si>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</si>
  <si>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</si>
  <si>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</si>
  <si>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</si>
  <si>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</si>
  <si>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</si>
  <si>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</si>
  <si>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</si>
  <si>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</si>
  <si>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</si>
  <si>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</si>
  <si>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</si>
  <si>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</si>
  <si>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</si>
  <si>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</si>
  <si>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</si>
  <si>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</si>
  <si>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</si>
  <si>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</si>
  <si>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</si>
  <si>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</si>
  <si>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</si>
  <si>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</si>
  <si>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</si>
  <si>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</si>
  <si>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</si>
  <si>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</si>
  <si>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</si>
  <si>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</si>
  <si>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</si>
  <si>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</si>
  <si>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</si>
  <si>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</si>
  <si>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</si>
  <si>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</si>
  <si>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</si>
  <si>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</si>
  <si>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</si>
  <si>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</si>
  <si>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</si>
  <si>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</si>
  <si>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</si>
  <si>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</si>
  <si>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</si>
  <si>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</si>
  <si>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</si>
  <si>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</si>
  <si>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</si>
  <si>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</si>
  <si>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</si>
  <si>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</si>
  <si>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</si>
  <si>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</si>
  <si>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</si>
  <si>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</si>
  <si>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</si>
  <si>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</si>
  <si>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</si>
  <si>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</si>
  <si>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</si>
  <si>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</si>
  <si>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</si>
  <si>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</si>
  <si>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</si>
  <si>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</si>
  <si>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</si>
  <si>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</si>
  <si>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</si>
  <si>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</si>
  <si>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</si>
  <si>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</si>
  <si>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</si>
  <si>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</si>
  <si>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</si>
  <si>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</si>
  <si>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</si>
  <si>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</si>
  <si>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</si>
  <si>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</si>
  <si>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</si>
  <si>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</si>
  <si>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</si>
  <si>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</si>
  <si>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</si>
  <si>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</si>
  <si>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</si>
  <si>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</si>
  <si>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</si>
  <si>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</si>
  <si>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</si>
  <si>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</si>
  <si>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</si>
  <si>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</si>
  <si>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</si>
  <si>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</si>
  <si>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</si>
  <si>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</si>
  <si>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</si>
  <si>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</si>
  <si>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</si>
  <si>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</si>
  <si>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</si>
  <si>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</si>
  <si>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</si>
  <si>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</si>
  <si>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</si>
  <si>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</si>
  <si>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</si>
  <si>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</si>
  <si>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</si>
  <si>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</si>
  <si>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</si>
  <si>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</si>
  <si>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</si>
  <si>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</si>
  <si>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</si>
  <si>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</si>
  <si>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</si>
  <si>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</si>
  <si>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</si>
  <si>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</si>
  <si>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</si>
  <si>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</si>
  <si>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</si>
  <si>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</si>
  <si>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</si>
  <si>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</si>
  <si>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</si>
  <si>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</si>
  <si>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</si>
  <si>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</si>
  <si>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</si>
  <si>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</si>
  <si>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</si>
  <si>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</si>
  <si>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</si>
  <si>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</si>
  <si>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</si>
  <si>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</si>
  <si>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</si>
  <si>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</si>
  <si>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</si>
  <si>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</si>
  <si>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</si>
  <si>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</si>
  <si>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</si>
  <si>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</si>
  <si>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</si>
  <si>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</si>
  <si>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</si>
  <si>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</si>
  <si>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</si>
  <si>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</si>
  <si>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</si>
  <si>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</si>
  <si>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</si>
  <si>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</si>
  <si>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</si>
  <si>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</si>
  <si>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</si>
  <si>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</si>
  <si>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</si>
  <si>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</si>
  <si>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</si>
  <si>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</si>
  <si>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</si>
  <si>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</si>
  <si>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</si>
  <si>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</si>
  <si>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</si>
  <si>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</si>
  <si>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</si>
  <si>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</si>
  <si>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</si>
  <si>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</si>
  <si>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</si>
  <si>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</si>
  <si>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</si>
  <si>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</si>
  <si>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</si>
  <si>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</si>
  <si>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</si>
  <si>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</si>
  <si>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</si>
  <si>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</si>
  <si>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</si>
  <si>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</si>
  <si>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</si>
  <si>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</si>
  <si>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</si>
  <si>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</si>
  <si>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</si>
  <si>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</si>
  <si>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</si>
  <si>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</si>
  <si>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</si>
  <si>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</si>
  <si>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</si>
  <si>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</si>
  <si>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</si>
  <si>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</si>
  <si>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</si>
  <si>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</si>
  <si>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</si>
  <si>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</si>
  <si>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</si>
  <si>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</si>
  <si>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</si>
  <si>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</si>
  <si>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</si>
  <si>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</si>
  <si>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</si>
  <si>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</si>
  <si>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</si>
  <si>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</si>
  <si>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</si>
  <si>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</si>
  <si>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</si>
  <si>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</si>
  <si>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</si>
  <si>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</si>
  <si>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</si>
  <si>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</si>
  <si>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</si>
  <si>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</si>
  <si>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</si>
  <si>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</si>
  <si>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</si>
  <si>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</si>
  <si>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</si>
  <si>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</si>
  <si>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</si>
  <si>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</si>
  <si>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</si>
  <si>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</si>
  <si>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</si>
  <si>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</si>
  <si>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</si>
  <si>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</si>
  <si>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</si>
  <si>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</si>
  <si>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</si>
  <si>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</si>
  <si>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</si>
  <si>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</si>
  <si>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</si>
  <si>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</si>
  <si>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</si>
  <si>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</si>
  <si>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</si>
  <si>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</si>
  <si>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</si>
  <si>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</si>
  <si>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</si>
  <si>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</si>
  <si>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</si>
  <si>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</si>
  <si>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</si>
  <si>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</si>
  <si>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</si>
  <si>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</si>
  <si>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</si>
  <si>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</si>
  <si>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</si>
  <si>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</si>
  <si>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</si>
  <si>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</si>
  <si>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</si>
  <si>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</si>
  <si>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</si>
  <si>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</si>
  <si>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</si>
  <si>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</si>
  <si>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</si>
  <si>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</si>
  <si>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</si>
  <si>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</si>
  <si>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</si>
  <si>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</si>
  <si>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</si>
  <si>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</si>
  <si>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</si>
  <si>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</si>
  <si>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</si>
  <si>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</si>
  <si>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</si>
  <si>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</si>
  <si>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</si>
  <si>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</si>
  <si>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</si>
  <si>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</si>
  <si>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</si>
  <si>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</si>
  <si>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</si>
  <si>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</si>
  <si>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</si>
  <si>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</si>
  <si>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</si>
  <si>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</si>
  <si>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</si>
  <si>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</si>
  <si>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</si>
  <si>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</si>
  <si>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</si>
  <si>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</si>
  <si>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</si>
  <si>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</si>
  <si>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</si>
  <si>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</si>
  <si>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</si>
  <si>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</si>
  <si>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</si>
  <si>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</si>
  <si>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</si>
  <si>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</si>
  <si>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</si>
  <si>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</si>
  <si>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</si>
  <si>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</si>
  <si>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</si>
  <si>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</si>
  <si>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</si>
  <si>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</si>
  <si>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</si>
  <si>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</si>
  <si>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</si>
  <si>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</si>
  <si>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</si>
  <si>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</si>
  <si>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</si>
  <si>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</si>
  <si>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</si>
  <si>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</si>
  <si>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</si>
  <si>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</si>
  <si>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</si>
  <si>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</si>
  <si>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</si>
  <si>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</si>
  <si>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</si>
  <si>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</si>
  <si>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</si>
  <si>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</si>
  <si>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</si>
  <si>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</si>
  <si>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</si>
  <si>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</si>
  <si>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</si>
  <si>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</si>
  <si>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</si>
  <si>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</si>
  <si>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</si>
  <si>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</si>
  <si>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</si>
  <si>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</si>
  <si>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</si>
  <si>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</si>
  <si>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</si>
  <si>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</si>
  <si>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</si>
  <si>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</si>
  <si>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</si>
  <si>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</si>
  <si>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</si>
  <si>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</si>
  <si>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</si>
  <si>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</si>
  <si>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</si>
  <si>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</si>
  <si>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</si>
  <si>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</si>
  <si>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</si>
  <si>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</si>
  <si>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</si>
  <si>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</si>
  <si>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</si>
  <si>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</si>
  <si>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</si>
  <si>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</si>
  <si>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</si>
  <si>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</si>
  <si>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</si>
  <si>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</si>
  <si>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</si>
  <si>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</si>
  <si>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</si>
  <si>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</si>
  <si>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</si>
  <si>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</si>
  <si>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</si>
  <si>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</si>
  <si>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</si>
  <si>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</si>
  <si>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</si>
  <si>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</si>
  <si>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</si>
  <si>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</si>
  <si>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</si>
  <si>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</si>
  <si>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</si>
  <si>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</si>
  <si>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</si>
  <si>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</si>
  <si>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</si>
  <si>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</si>
  <si>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</si>
  <si>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</si>
  <si>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</si>
  <si>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</si>
  <si>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</si>
  <si>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</si>
  <si>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</si>
  <si>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</si>
  <si>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</si>
  <si>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</si>
  <si>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</si>
  <si>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</si>
  <si>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</si>
  <si>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</si>
  <si>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</si>
  <si>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</si>
  <si>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</si>
  <si>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</si>
  <si>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</si>
  <si>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</si>
  <si>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</si>
  <si>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</si>
  <si>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</si>
  <si>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</si>
  <si>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</si>
  <si>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</si>
  <si>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</si>
  <si>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</si>
  <si>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</si>
  <si>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</si>
  <si>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</si>
  <si>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</si>
  <si>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</si>
  <si>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</si>
  <si>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</si>
  <si>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</si>
  <si>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</si>
  <si>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</si>
  <si>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</si>
  <si>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</si>
  <si>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</si>
  <si>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</si>
  <si>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</si>
  <si>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</si>
  <si>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</si>
  <si>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</si>
  <si>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</si>
  <si>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</si>
  <si>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</si>
  <si>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</si>
  <si>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</si>
  <si>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</si>
  <si>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</si>
  <si>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</si>
  <si>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</si>
  <si>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</si>
  <si>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</si>
  <si>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</si>
  <si>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</si>
  <si>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</si>
  <si>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</si>
  <si>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</si>
  <si>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</si>
  <si>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</si>
  <si>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</si>
  <si>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</si>
  <si>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</si>
  <si>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</si>
  <si>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</si>
  <si>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</si>
  <si>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</si>
  <si>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</si>
  <si>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</si>
  <si>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</si>
  <si>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</si>
  <si>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</si>
  <si>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</si>
  <si>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</si>
  <si>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</si>
  <si>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</si>
  <si>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</si>
  <si>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</si>
  <si>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</si>
  <si>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</si>
  <si>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</si>
  <si>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</si>
  <si>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</si>
  <si>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</si>
  <si>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</si>
  <si>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</si>
  <si>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</si>
  <si>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</si>
  <si>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</si>
  <si>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</si>
  <si>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</si>
  <si>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</si>
  <si>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</si>
  <si>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</si>
  <si>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</si>
  <si>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</si>
  <si>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</si>
  <si>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</si>
  <si>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</si>
  <si>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</si>
  <si>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</si>
  <si>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</si>
  <si>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</si>
  <si>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</si>
  <si>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</si>
  <si>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</si>
  <si>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</si>
  <si>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</si>
  <si>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</si>
  <si>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</si>
  <si>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</si>
  <si>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</si>
  <si>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</si>
  <si>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</si>
  <si>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</si>
  <si>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</si>
  <si>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</si>
  <si>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</si>
  <si>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</si>
  <si>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</si>
  <si>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</si>
  <si>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</si>
  <si>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</si>
  <si>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</si>
  <si>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</si>
  <si>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</si>
  <si>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</si>
  <si>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</si>
  <si>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</si>
  <si>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</si>
  <si>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</si>
  <si>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</si>
  <si>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</si>
  <si>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</si>
  <si>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</si>
  <si>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</si>
  <si>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</si>
  <si>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</si>
  <si>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</si>
  <si>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</si>
  <si>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</si>
  <si>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</si>
  <si>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</si>
  <si>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</si>
  <si>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</si>
  <si>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</si>
  <si>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</si>
  <si>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</si>
  <si>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</si>
  <si>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</si>
  <si>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</si>
  <si>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</si>
  <si>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</si>
  <si>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</si>
  <si>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</si>
  <si>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</si>
  <si>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</si>
  <si>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</si>
  <si>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</si>
  <si>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</si>
  <si>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</si>
  <si>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</si>
  <si>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</si>
  <si>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</si>
  <si>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</si>
  <si>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</si>
  <si>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</si>
  <si>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</si>
  <si>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</si>
  <si>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</si>
  <si>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</si>
  <si>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</si>
  <si>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</si>
  <si>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</si>
  <si>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</si>
  <si>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</si>
  <si>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</si>
  <si>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</si>
  <si>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</si>
  <si>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</si>
  <si>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</si>
  <si>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</si>
  <si>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</si>
  <si>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</si>
  <si>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</si>
  <si>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</si>
  <si>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</si>
  <si>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</si>
  <si>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</si>
  <si>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</si>
  <si>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</si>
  <si>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</si>
  <si>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</si>
  <si>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</si>
  <si>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</si>
  <si>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</si>
  <si>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</si>
  <si>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</si>
  <si>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</si>
  <si>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</si>
  <si>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</si>
  <si>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</si>
  <si>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</si>
  <si>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</si>
  <si>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</si>
  <si>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</si>
  <si>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</si>
  <si>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</si>
  <si>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</si>
  <si>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</si>
  <si>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</si>
  <si>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</si>
  <si>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</si>
  <si>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</si>
  <si>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</si>
  <si>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</si>
  <si>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</si>
  <si>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</si>
  <si>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</si>
  <si>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</si>
  <si>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</si>
  <si>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</si>
  <si>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</si>
  <si>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</si>
  <si>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</si>
  <si>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</si>
  <si>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</si>
  <si>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</si>
  <si>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</si>
  <si>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</si>
  <si>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</si>
  <si>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</si>
  <si>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</si>
  <si>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</si>
  <si>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</si>
  <si>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</si>
  <si>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</si>
  <si>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</si>
  <si>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</si>
  <si>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</si>
  <si>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</si>
  <si>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</si>
  <si>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</si>
  <si>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</si>
  <si>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</si>
  <si>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</si>
  <si>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</si>
  <si>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</si>
  <si>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</si>
  <si>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</si>
  <si>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</si>
  <si>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</si>
  <si>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</si>
  <si>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</si>
  <si>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</si>
  <si>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</si>
  <si>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</si>
  <si>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</si>
  <si>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</si>
  <si>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</si>
  <si>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</si>
  <si>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</si>
  <si>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</si>
  <si>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</si>
  <si>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</si>
  <si>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</si>
  <si>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</si>
  <si>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</si>
  <si>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</si>
  <si>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</si>
  <si>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</si>
  <si>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</si>
  <si>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</si>
  <si>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</si>
  <si>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</si>
  <si>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</si>
  <si>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</si>
  <si>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</si>
  <si>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</si>
  <si>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</si>
  <si>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</si>
  <si>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</si>
  <si>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</si>
  <si>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</si>
  <si>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</si>
  <si>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</si>
  <si>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</si>
  <si>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</si>
  <si>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</si>
  <si>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</si>
  <si>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</si>
  <si>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</si>
  <si>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</si>
  <si>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</si>
  <si>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</si>
  <si>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</si>
  <si>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</si>
  <si>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</si>
  <si>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</si>
  <si>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</si>
  <si>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</si>
  <si>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</si>
  <si>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</si>
  <si>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</si>
  <si>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</si>
  <si>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</si>
  <si>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</si>
  <si>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</si>
  <si>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</si>
  <si>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</si>
  <si>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</si>
  <si>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</si>
  <si>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</si>
  <si>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</si>
  <si>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</si>
  <si>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</si>
  <si>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</si>
  <si>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</si>
  <si>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</si>
  <si>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</si>
  <si>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</si>
  <si>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</si>
  <si>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</si>
  <si>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</si>
  <si>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</si>
  <si>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</si>
  <si>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</si>
  <si>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</si>
  <si>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</si>
  <si>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</si>
  <si>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</si>
  <si>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</si>
  <si>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</si>
  <si>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</si>
  <si>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</si>
  <si>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</si>
  <si>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</si>
  <si>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</si>
  <si>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</si>
  <si>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</si>
  <si>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</si>
  <si>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</si>
  <si>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</si>
  <si>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</si>
  <si>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</si>
  <si>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</si>
  <si>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</si>
  <si>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</si>
  <si>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</si>
  <si>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</si>
  <si>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</si>
  <si>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</si>
  <si>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</si>
  <si>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</si>
  <si>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</si>
  <si>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</si>
  <si>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</si>
  <si>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</si>
  <si>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</si>
  <si>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</si>
  <si>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</si>
  <si>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</si>
  <si>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</si>
  <si>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</si>
  <si>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</si>
  <si>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</si>
  <si>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</si>
  <si>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</si>
  <si>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</si>
  <si>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</si>
  <si>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</si>
  <si>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</si>
  <si>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</si>
  <si>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</si>
  <si>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</si>
  <si>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</si>
  <si>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</si>
  <si>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</si>
  <si>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</si>
  <si>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</si>
  <si>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</si>
  <si>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</si>
  <si>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</si>
  <si>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</si>
  <si>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</si>
  <si>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</si>
  <si>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</si>
  <si>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</si>
  <si>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</si>
  <si>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</si>
  <si>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</si>
  <si>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</si>
  <si>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</si>
  <si>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</si>
  <si>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</si>
  <si>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</si>
  <si>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</si>
  <si>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</si>
  <si>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</si>
  <si>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</si>
  <si>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</si>
  <si>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</si>
  <si>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</si>
  <si>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</si>
  <si>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</si>
  <si>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</si>
  <si>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</si>
  <si>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</si>
  <si>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</si>
  <si>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</si>
  <si>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</si>
  <si>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</si>
  <si>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</si>
  <si>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</si>
  <si>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</si>
  <si>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</si>
  <si>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</si>
  <si>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</si>
  <si>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</si>
  <si>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</si>
  <si>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</si>
  <si>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</si>
  <si>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</si>
  <si>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</si>
  <si>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</si>
  <si>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</si>
  <si>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</si>
  <si>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</si>
  <si>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</si>
  <si>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</si>
  <si>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</si>
  <si>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</si>
  <si>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</si>
  <si>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</si>
  <si>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</si>
  <si>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</si>
  <si>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</si>
  <si>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</si>
  <si>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</si>
  <si>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</si>
  <si>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</si>
  <si>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</si>
  <si>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</si>
  <si>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</si>
  <si>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</si>
  <si>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</si>
  <si>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</si>
  <si>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</si>
  <si>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</si>
  <si>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</si>
  <si>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</si>
  <si>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</si>
  <si>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</si>
  <si>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</si>
  <si>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</si>
  <si>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</si>
  <si>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</si>
  <si>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</si>
  <si>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</si>
  <si>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</si>
  <si>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</si>
  <si>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</si>
  <si>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</si>
  <si>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</si>
  <si>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</si>
  <si>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</si>
  <si>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</si>
  <si>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</si>
  <si>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</si>
  <si>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</si>
  <si>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</si>
  <si>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</si>
  <si>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</si>
  <si>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</si>
  <si>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</si>
  <si>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</si>
  <si>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</si>
  <si>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</si>
  <si>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</si>
  <si>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</si>
  <si>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</si>
  <si>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</si>
  <si>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</si>
  <si>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</si>
  <si>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</si>
  <si>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</si>
  <si>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</si>
  <si>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</si>
  <si>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</si>
  <si>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</si>
  <si>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</si>
  <si>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</si>
  <si>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</si>
  <si>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</si>
  <si>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</si>
  <si>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</si>
  <si>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</si>
  <si>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</si>
  <si>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</si>
  <si>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</si>
  <si>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</si>
  <si>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</si>
  <si>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</si>
  <si>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</si>
  <si>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</si>
  <si>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</si>
  <si>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</si>
  <si>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</si>
  <si>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</si>
  <si>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</si>
  <si>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</si>
  <si>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</si>
  <si>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</si>
  <si>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</si>
  <si>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</si>
  <si>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</si>
  <si>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</si>
  <si>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</si>
  <si>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</si>
  <si>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</si>
  <si>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</si>
  <si>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</si>
  <si>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</si>
  <si>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</si>
  <si>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</si>
  <si>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</si>
  <si>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</si>
  <si>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</si>
  <si>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</si>
  <si>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</si>
  <si>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</si>
  <si>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</si>
  <si>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</si>
  <si>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</si>
  <si>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</si>
  <si>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</si>
  <si>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</si>
  <si>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</si>
  <si>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</si>
  <si>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</si>
  <si>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</si>
  <si>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</si>
  <si>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</si>
  <si>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</si>
  <si>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</si>
  <si>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</si>
  <si>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</si>
  <si>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</si>
  <si>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</si>
  <si>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</si>
  <si>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</si>
  <si>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</si>
  <si>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</si>
  <si>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</si>
  <si>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</si>
  <si>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</si>
  <si>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</si>
  <si>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</si>
  <si>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</si>
  <si>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</si>
  <si>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</si>
  <si>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</si>
  <si>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</si>
  <si>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</si>
  <si>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</si>
  <si>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</si>
  <si>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</si>
  <si>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</si>
  <si>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</si>
  <si>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</si>
  <si>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</si>
  <si>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</si>
  <si>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</si>
  <si>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</si>
  <si>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</si>
  <si>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</si>
  <si>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</si>
  <si>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</si>
  <si>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</si>
  <si>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</si>
  <si>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</si>
  <si>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</si>
  <si>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</si>
  <si>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</si>
  <si>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</si>
  <si>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</si>
  <si>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</si>
  <si>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</si>
  <si>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</si>
  <si>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</si>
  <si>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</si>
  <si>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</si>
  <si>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</si>
  <si>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</si>
  <si>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</si>
  <si>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</si>
  <si>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</si>
  <si>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</si>
  <si>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</si>
  <si>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</si>
  <si>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</si>
  <si>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</si>
  <si>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</si>
  <si>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</si>
  <si>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</si>
  <si>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</si>
  <si>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</si>
  <si>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</si>
  <si>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</si>
  <si>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</si>
  <si>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</si>
  <si>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</si>
  <si>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</si>
  <si>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</si>
  <si>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</si>
  <si>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</si>
  <si>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</si>
  <si>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</si>
  <si>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</si>
  <si>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</si>
  <si>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</si>
  <si>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</si>
  <si>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</si>
  <si>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</si>
  <si>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</si>
  <si>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</si>
  <si>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</si>
  <si>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</si>
  <si>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</si>
  <si>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</si>
  <si>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</si>
  <si>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</si>
  <si>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</si>
  <si>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</si>
  <si>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</si>
  <si>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</si>
  <si>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</si>
  <si>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</si>
  <si>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</si>
  <si>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</si>
  <si>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</si>
  <si>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</si>
  <si>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</si>
  <si>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</si>
  <si>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</si>
  <si>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</si>
  <si>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</si>
  <si>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</si>
  <si>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</si>
  <si>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</si>
  <si>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</si>
  <si>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</si>
  <si>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</si>
  <si>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</si>
  <si>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</si>
  <si>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</si>
  <si>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</si>
  <si>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</si>
  <si>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</si>
  <si>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</si>
  <si>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</si>
  <si>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</si>
  <si>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</si>
  <si>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</si>
  <si>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</si>
  <si>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</si>
  <si>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</si>
  <si>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</si>
  <si>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</si>
  <si>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</si>
  <si>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</si>
  <si>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</si>
  <si>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</si>
  <si>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</si>
  <si>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</si>
  <si>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</si>
  <si>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</si>
  <si>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</si>
  <si>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</si>
  <si>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</si>
  <si>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</si>
  <si>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</si>
  <si>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</si>
  <si>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</si>
  <si>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</si>
  <si>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</si>
  <si>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</si>
  <si>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</si>
  <si>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</si>
  <si>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</si>
  <si>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</si>
  <si>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</si>
  <si>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</si>
  <si>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</si>
  <si>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</si>
  <si>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</si>
  <si>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</si>
  <si>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</si>
  <si>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</si>
  <si>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</si>
  <si>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</si>
  <si>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</si>
  <si>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</si>
  <si>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</si>
  <si>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</si>
  <si>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</si>
  <si>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</si>
  <si>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</si>
  <si>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</si>
  <si>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</si>
  <si>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</si>
  <si>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</si>
  <si>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</si>
  <si>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</si>
  <si>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</si>
  <si>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</si>
  <si>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</si>
  <si>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</si>
  <si>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</si>
  <si>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</si>
  <si>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</si>
  <si>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</si>
  <si>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</si>
  <si>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</si>
  <si>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</si>
  <si>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</si>
  <si>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</si>
  <si>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</si>
  <si>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</si>
  <si>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</si>
  <si>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</si>
  <si>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</si>
  <si>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</si>
  <si>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</si>
  <si>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</si>
  <si>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</si>
  <si>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</si>
  <si>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</si>
  <si>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</si>
  <si>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</si>
  <si>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</si>
  <si>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</si>
  <si>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</si>
  <si>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</si>
  <si>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</si>
  <si>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</si>
  <si>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</si>
  <si>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</si>
  <si>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</si>
  <si>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</si>
  <si>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</si>
  <si>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</si>
  <si>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</si>
  <si>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</si>
  <si>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</si>
  <si>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</si>
  <si>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</si>
  <si>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</si>
  <si>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</si>
  <si>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</si>
  <si>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</si>
  <si>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</si>
  <si>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</si>
  <si>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</si>
  <si>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</si>
  <si>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</si>
  <si>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</si>
  <si>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</si>
  <si>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</si>
  <si>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</si>
  <si>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</si>
  <si>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</si>
  <si>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</si>
  <si>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</si>
  <si>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</si>
  <si>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</si>
  <si>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</si>
  <si>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</si>
  <si>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</si>
  <si>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</si>
  <si>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</si>
  <si>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</si>
  <si>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</si>
  <si>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</si>
  <si>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</si>
  <si>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</si>
  <si>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</si>
  <si>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</si>
  <si>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</si>
  <si>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</si>
  <si>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</si>
  <si>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</si>
  <si>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</si>
  <si>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</si>
  <si>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</si>
  <si>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</si>
  <si>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</si>
  <si>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</si>
  <si>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</si>
  <si>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</si>
  <si>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</si>
  <si>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</si>
  <si>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</si>
  <si>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</si>
  <si>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</si>
  <si>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</si>
  <si>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</si>
  <si>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</si>
  <si>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</si>
  <si>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</si>
  <si>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</si>
  <si>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</si>
  <si>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</si>
  <si>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</si>
  <si>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</si>
  <si>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</si>
  <si>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</si>
  <si>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</si>
  <si>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</si>
  <si>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</si>
  <si>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</si>
  <si>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</si>
  <si>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</si>
  <si>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</si>
  <si>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</si>
  <si>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</si>
  <si>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</si>
  <si>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</si>
  <si>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</si>
  <si>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</si>
  <si>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</si>
  <si>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</si>
  <si>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</si>
  <si>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</si>
  <si>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</si>
  <si>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</si>
  <si>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</si>
  <si>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</si>
  <si>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</si>
  <si>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</si>
  <si>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</si>
  <si>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</si>
  <si>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</si>
  <si>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</si>
  <si>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</si>
  <si>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</si>
  <si>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</si>
  <si>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</si>
  <si>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</si>
  <si>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</si>
  <si>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</si>
  <si>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</si>
  <si>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</si>
  <si>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</si>
  <si>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</si>
  <si>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</si>
  <si>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</si>
  <si>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</si>
  <si>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</si>
  <si>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</si>
  <si>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</si>
  <si>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</si>
  <si>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</si>
  <si>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</si>
  <si>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</si>
  <si>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</si>
  <si>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</si>
  <si>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</si>
  <si>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</si>
  <si>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</si>
  <si>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</si>
  <si>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</si>
  <si>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</si>
  <si>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</si>
  <si>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</si>
  <si>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</si>
  <si>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</si>
  <si>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</si>
  <si>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</si>
  <si>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</si>
  <si>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</si>
  <si>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</si>
  <si>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</si>
  <si>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</si>
  <si>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</si>
  <si>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</si>
  <si>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</si>
  <si>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</si>
  <si>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</si>
  <si>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</si>
  <si>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</si>
  <si>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</si>
  <si>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</si>
  <si>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</si>
  <si>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</si>
  <si>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</si>
  <si>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</si>
  <si>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</si>
  <si>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</si>
  <si>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</si>
  <si>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</si>
  <si>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</si>
  <si>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</si>
  <si>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</si>
  <si>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</si>
  <si>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</si>
  <si>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</si>
  <si>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</si>
  <si>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</si>
  <si>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</si>
  <si>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</si>
  <si>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</si>
  <si>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</si>
  <si>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</si>
  <si>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</si>
  <si>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</si>
  <si>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</si>
  <si>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</si>
  <si>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</si>
  <si>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</si>
  <si>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</si>
  <si>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</si>
  <si>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</si>
  <si>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</si>
  <si>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</si>
  <si>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</si>
  <si>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</si>
  <si>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</si>
  <si>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</si>
  <si>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</si>
  <si>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</si>
  <si>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</si>
  <si>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</si>
  <si>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</si>
  <si>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</si>
  <si>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</si>
  <si>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</si>
  <si>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</si>
  <si>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</si>
  <si>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</si>
  <si>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</si>
  <si>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</si>
  <si>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</si>
  <si>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</si>
  <si>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</si>
  <si>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</si>
  <si>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</si>
  <si>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</si>
  <si>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</si>
  <si>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</si>
  <si>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</si>
  <si>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</si>
  <si>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</si>
  <si>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</si>
  <si>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</si>
  <si>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</si>
  <si>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</si>
  <si>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</si>
  <si>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</si>
  <si>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</si>
  <si>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</si>
  <si>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</si>
  <si>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</si>
  <si>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</si>
  <si>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</si>
  <si>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</si>
  <si>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</si>
  <si>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</si>
  <si>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</si>
  <si>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</si>
  <si>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</si>
  <si>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</si>
  <si>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</si>
  <si>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</si>
  <si>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</si>
  <si>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</si>
  <si>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</si>
  <si>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</si>
  <si>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</si>
  <si>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</si>
  <si>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</si>
  <si>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</si>
  <si>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</si>
  <si>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</si>
  <si>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</si>
  <si>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</si>
  <si>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</si>
  <si>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</si>
  <si>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</si>
  <si>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</si>
  <si>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</si>
  <si>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</si>
  <si>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</si>
  <si>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</si>
  <si>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</si>
  <si>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</si>
  <si>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</si>
  <si>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</si>
  <si>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</si>
  <si>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</si>
  <si>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</si>
  <si>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</si>
  <si>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</si>
  <si>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</si>
  <si>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</si>
  <si>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</si>
  <si>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</si>
  <si>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</si>
  <si>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</si>
  <si>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</si>
  <si>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</si>
  <si>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</si>
  <si>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</si>
  <si>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</si>
  <si>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</si>
  <si>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</si>
  <si>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</si>
  <si>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</si>
  <si>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</si>
  <si>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</si>
  <si>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</si>
  <si>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</si>
  <si>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</si>
  <si>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</si>
  <si>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</si>
  <si>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</si>
  <si>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</si>
  <si>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</si>
  <si>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</si>
  <si>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</si>
  <si>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</si>
  <si>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</si>
  <si>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</si>
  <si>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</si>
  <si>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</si>
  <si>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</si>
  <si>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</si>
  <si>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</si>
  <si>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</si>
  <si>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</si>
  <si>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</si>
  <si>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</si>
  <si>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</si>
  <si>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</si>
  <si>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</si>
  <si>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</si>
  <si>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</si>
  <si>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</si>
  <si>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</si>
  <si>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</si>
  <si>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</si>
  <si>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</si>
  <si>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</si>
  <si>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</si>
  <si>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</si>
  <si>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</si>
  <si>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</si>
  <si>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</si>
  <si>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</si>
  <si>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</si>
  <si>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</si>
  <si>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</si>
  <si>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</si>
  <si>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</si>
  <si>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</si>
  <si>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</si>
  <si>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</si>
  <si>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</si>
  <si>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</si>
  <si>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</si>
  <si>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</si>
  <si>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</si>
  <si>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</si>
  <si>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</si>
  <si>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</si>
  <si>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</si>
  <si>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</si>
  <si>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</si>
  <si>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</si>
  <si>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</si>
  <si>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</si>
  <si>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</si>
  <si>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</si>
  <si>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</si>
  <si>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</si>
  <si>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</si>
  <si>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</si>
  <si>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</si>
  <si>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</si>
  <si>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</si>
  <si>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</si>
  <si>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</si>
  <si>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</si>
  <si>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</si>
  <si>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</si>
  <si>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</si>
  <si>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</si>
  <si>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</si>
  <si>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</si>
  <si>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</si>
  <si>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</si>
  <si>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</si>
  <si>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</si>
  <si>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</si>
  <si>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</si>
  <si>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</si>
  <si>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</si>
  <si>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</si>
  <si>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</si>
  <si>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</si>
  <si>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</si>
  <si>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</si>
  <si>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</si>
  <si>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</si>
  <si>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</si>
  <si>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</si>
  <si>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</si>
  <si>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</si>
  <si>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</si>
  <si>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</si>
  <si>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</si>
  <si>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</si>
  <si>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</si>
  <si>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</si>
  <si>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</si>
  <si>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</si>
  <si>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</si>
  <si>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</si>
  <si>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</si>
  <si>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</si>
  <si>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</si>
  <si>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</si>
  <si>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</si>
  <si>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</si>
  <si>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</si>
  <si>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</si>
  <si>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</si>
  <si>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</si>
  <si>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</si>
  <si>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</si>
  <si>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</si>
  <si>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</si>
  <si>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</si>
  <si>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</si>
  <si>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</si>
  <si>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</si>
  <si>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</si>
  <si>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</si>
  <si>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</si>
  <si>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</si>
  <si>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</si>
  <si>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</si>
  <si>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</si>
  <si>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</si>
  <si>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</si>
  <si>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</si>
  <si>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</si>
  <si>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</si>
  <si>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</si>
  <si>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</si>
  <si>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</si>
  <si>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</si>
  <si>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</si>
  <si>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</si>
  <si>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</si>
  <si>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</si>
  <si>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</si>
  <si>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</si>
  <si>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</si>
  <si>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</si>
  <si>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</si>
  <si>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</si>
  <si>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</si>
  <si>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</si>
  <si>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</si>
  <si>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</si>
  <si>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</si>
  <si>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</si>
  <si>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</si>
  <si>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</si>
  <si>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</si>
  <si>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</si>
  <si>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</si>
  <si>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</si>
  <si>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</si>
  <si>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</si>
  <si>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</si>
  <si>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</si>
  <si>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</si>
  <si>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</si>
  <si>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</si>
  <si>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</si>
  <si>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</si>
  <si>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</si>
  <si>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</si>
  <si>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</si>
  <si>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</si>
  <si>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</si>
  <si>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</si>
  <si>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</si>
  <si>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</si>
  <si>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</si>
  <si>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</si>
  <si>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</si>
  <si>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</si>
  <si>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</si>
  <si>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</si>
  <si>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</si>
  <si>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</si>
  <si>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</si>
  <si>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</si>
  <si>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</si>
  <si>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</si>
  <si>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</si>
  <si>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</si>
  <si>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</si>
  <si>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</si>
  <si>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</si>
  <si>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</si>
  <si>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</si>
  <si>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</si>
  <si>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</si>
  <si>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</si>
  <si>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</si>
  <si>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</si>
  <si>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</si>
  <si>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</si>
  <si>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</si>
  <si>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</si>
  <si>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</si>
  <si>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</si>
  <si>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</si>
  <si>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</si>
  <si>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</si>
  <si>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</si>
  <si>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</si>
  <si>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</si>
  <si>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</si>
  <si>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</si>
  <si>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</si>
  <si>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</si>
  <si>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</si>
  <si>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</si>
  <si>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</si>
  <si>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</si>
  <si>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</si>
  <si>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</si>
  <si>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</si>
  <si>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</si>
  <si>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</si>
  <si>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</si>
  <si>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</si>
  <si>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</si>
  <si>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</si>
  <si>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</si>
  <si>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</si>
  <si>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</si>
  <si>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</si>
  <si>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</si>
  <si>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</si>
  <si>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</si>
  <si>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</si>
  <si>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</si>
  <si>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</si>
  <si>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</si>
  <si>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</si>
  <si>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</si>
  <si>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</si>
  <si>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</si>
  <si>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</si>
  <si>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</si>
  <si>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</si>
  <si>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</si>
  <si>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</si>
  <si>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</si>
  <si>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</si>
  <si>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</si>
  <si>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</si>
  <si>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</si>
  <si>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</si>
  <si>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</si>
  <si>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</si>
  <si>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</si>
  <si>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</si>
  <si>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</si>
  <si>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</si>
  <si>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</si>
  <si>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</si>
  <si>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</si>
  <si>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</si>
  <si>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</si>
  <si>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</si>
  <si>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</si>
  <si>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</si>
  <si>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</si>
  <si>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</si>
  <si>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</si>
  <si>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</si>
  <si>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</si>
  <si>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</si>
  <si>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</si>
  <si>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</si>
  <si>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</si>
  <si>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</si>
  <si>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</si>
  <si>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</si>
  <si>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</si>
  <si>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</si>
  <si>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</si>
  <si>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</si>
  <si>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</si>
  <si>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</si>
  <si>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</si>
  <si>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</si>
  <si>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</si>
  <si>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</si>
  <si>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</si>
  <si>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</si>
  <si>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</si>
  <si>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</si>
  <si>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</si>
  <si>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</si>
  <si>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</si>
  <si>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</si>
  <si>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</si>
  <si>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</si>
  <si>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</si>
  <si>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</si>
  <si>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</si>
  <si>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</si>
  <si>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</si>
  <si>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</si>
  <si>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</si>
  <si>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</si>
  <si>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</si>
  <si>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</si>
  <si>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</si>
  <si>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</si>
  <si>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</si>
  <si>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</si>
  <si>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</si>
  <si>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</si>
  <si>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</si>
  <si>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</si>
  <si>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</si>
  <si>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</si>
  <si>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</si>
  <si>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</si>
  <si>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</si>
  <si>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</si>
  <si>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</si>
  <si>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</si>
  <si>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</si>
  <si>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</si>
  <si>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</si>
  <si>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</si>
  <si>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</si>
  <si>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</si>
  <si>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</si>
  <si>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</si>
  <si>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</si>
  <si>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</si>
  <si>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</si>
  <si>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</si>
  <si>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</si>
  <si>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</si>
  <si>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</si>
  <si>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</si>
  <si>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</si>
  <si>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</si>
  <si>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</si>
  <si>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</si>
  <si>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</si>
  <si>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</si>
  <si>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</si>
  <si>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</si>
  <si>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</si>
  <si>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</si>
  <si>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</si>
  <si>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</si>
  <si>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</si>
  <si>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</si>
  <si>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</si>
  <si>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</si>
  <si>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</si>
  <si>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</si>
  <si>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</si>
  <si>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</si>
  <si>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</si>
  <si>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</si>
  <si>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</si>
  <si>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</si>
  <si>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</si>
  <si>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</si>
  <si>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</si>
  <si>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</si>
  <si>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</si>
  <si>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</si>
  <si>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</si>
  <si>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</si>
  <si>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</si>
  <si>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</si>
  <si>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</si>
  <si>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</si>
  <si>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</si>
  <si>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</si>
  <si>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</si>
  <si>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</si>
  <si>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</si>
  <si>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</si>
  <si>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</si>
  <si>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</si>
  <si>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</si>
  <si>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</si>
  <si>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</si>
  <si>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</si>
  <si>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</si>
  <si>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</si>
  <si>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</si>
  <si>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</si>
  <si>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</si>
  <si>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</si>
  <si>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</si>
  <si>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</si>
  <si>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</si>
  <si>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</si>
  <si>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</si>
  <si>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</si>
  <si>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</si>
  <si>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</si>
  <si>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</si>
  <si>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</si>
  <si>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</si>
  <si>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</si>
  <si>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</si>
  <si>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</si>
  <si>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</si>
  <si>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</si>
  <si>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</si>
  <si>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</si>
  <si>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</si>
  <si>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</si>
  <si>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</si>
  <si>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</si>
  <si>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</si>
  <si>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</si>
  <si>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</si>
  <si>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</si>
  <si>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</si>
  <si>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</si>
  <si>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</si>
  <si>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</si>
  <si>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</si>
  <si>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</si>
  <si>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</si>
  <si>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</si>
  <si>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</si>
  <si>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</si>
  <si>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</si>
  <si>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</si>
  <si>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</si>
  <si>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</si>
  <si>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</si>
  <si>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</si>
  <si>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</si>
  <si>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</si>
  <si>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</si>
  <si>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</si>
  <si>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</si>
  <si>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</si>
  <si>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</si>
  <si>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</si>
  <si>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</si>
  <si>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</si>
  <si>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</si>
  <si>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</si>
  <si>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</si>
  <si>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</si>
  <si>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</si>
  <si>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</si>
  <si>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</si>
  <si>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</si>
  <si>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</si>
  <si>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</si>
  <si>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</si>
  <si>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</si>
  <si>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</si>
  <si>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</si>
  <si>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</si>
  <si>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</si>
  <si>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</si>
  <si>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</si>
  <si>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</si>
  <si>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</si>
  <si>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</si>
  <si>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</si>
  <si>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</si>
  <si>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</si>
  <si>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</si>
  <si>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</si>
  <si>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</si>
  <si>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</si>
  <si>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</si>
  <si>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</si>
  <si>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</si>
  <si>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</si>
  <si>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</si>
  <si>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</si>
  <si>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</si>
  <si>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</si>
  <si>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</si>
  <si>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</si>
  <si>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</si>
  <si>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</si>
  <si>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</si>
  <si>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</si>
  <si>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</si>
  <si>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</si>
  <si>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</si>
  <si>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</si>
  <si>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</si>
  <si>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</si>
  <si>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</si>
  <si>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</si>
  <si>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</si>
  <si>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</si>
  <si>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</si>
  <si>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</si>
  <si>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</si>
  <si>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</si>
  <si>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</si>
  <si>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</si>
  <si>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</si>
  <si>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</si>
  <si>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</si>
  <si>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</si>
  <si>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</si>
  <si>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</si>
  <si>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</si>
  <si>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</si>
  <si>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</si>
  <si>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</si>
  <si>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</si>
  <si>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</si>
  <si>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</si>
  <si>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</si>
  <si>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</si>
  <si>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</si>
  <si>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</si>
  <si>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</si>
  <si>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</si>
  <si>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</si>
  <si>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</si>
  <si>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</si>
  <si>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</si>
  <si>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</si>
  <si>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</si>
  <si>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</si>
  <si>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</si>
  <si>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</si>
  <si>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</si>
  <si>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</si>
  <si>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</si>
  <si>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</si>
  <si>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</si>
  <si>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</si>
  <si>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</si>
  <si>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</si>
  <si>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</si>
  <si>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</si>
  <si>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</si>
  <si>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</si>
  <si>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</si>
  <si>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</si>
  <si>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</si>
  <si>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</si>
  <si>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</si>
  <si>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</si>
  <si>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</si>
  <si>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</si>
  <si>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</si>
  <si>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</si>
  <si>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</si>
  <si>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</si>
  <si>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</si>
  <si>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</si>
  <si>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</si>
  <si>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</si>
  <si>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</si>
  <si>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</si>
  <si>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</si>
  <si>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</si>
  <si>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</si>
  <si>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</si>
  <si>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</si>
  <si>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</si>
  <si>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</si>
  <si>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</si>
  <si>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</si>
  <si>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</si>
  <si>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</si>
  <si>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</si>
  <si>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</si>
  <si>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</si>
  <si>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</si>
  <si>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</si>
  <si>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</si>
  <si>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</si>
  <si>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</si>
  <si>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</si>
  <si>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</si>
  <si>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</si>
  <si>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</si>
  <si>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</si>
  <si>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</si>
  <si>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</si>
  <si>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</si>
  <si>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</si>
  <si>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</si>
  <si>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</si>
  <si>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</si>
  <si>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</si>
  <si>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</si>
  <si>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</si>
  <si>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</si>
  <si>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</si>
  <si>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</si>
  <si>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</si>
  <si>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</si>
  <si>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</si>
  <si>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</si>
  <si>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</si>
  <si>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</si>
  <si>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</si>
  <si>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</si>
  <si>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</si>
  <si>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</si>
  <si>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</si>
  <si>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</si>
  <si>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</si>
  <si>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</si>
  <si>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</si>
  <si>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</si>
  <si>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</si>
  <si>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</si>
  <si>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</si>
  <si>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</si>
  <si>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</si>
  <si>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</si>
  <si>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</si>
  <si>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</si>
  <si>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</si>
  <si>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</si>
  <si>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</si>
  <si>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</si>
  <si>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</si>
  <si>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</si>
  <si>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</si>
  <si>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</si>
  <si>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</si>
  <si>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</si>
  <si>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</si>
  <si>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</si>
  <si>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</si>
  <si>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</si>
  <si>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</si>
  <si>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</si>
  <si>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</si>
  <si>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</si>
  <si>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</si>
  <si>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</si>
  <si>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</si>
  <si>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</si>
  <si>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</si>
  <si>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</si>
  <si>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</si>
  <si>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</si>
  <si>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</si>
  <si>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</si>
  <si>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</si>
  <si>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</si>
  <si>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</si>
  <si>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</si>
  <si>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</si>
  <si>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</si>
  <si>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</si>
  <si>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</si>
  <si>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</si>
  <si>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</si>
  <si>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</si>
  <si>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</si>
  <si>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</si>
  <si>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</si>
  <si>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</si>
  <si>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</si>
  <si>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</si>
  <si>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</si>
  <si>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</si>
  <si>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</si>
  <si>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</si>
  <si>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</si>
  <si>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</si>
  <si>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</si>
  <si>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</si>
  <si>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</si>
  <si>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</si>
  <si>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</si>
  <si>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</si>
  <si>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</si>
  <si>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</si>
  <si>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</si>
  <si>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</si>
  <si>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</si>
  <si>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</si>
  <si>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</si>
  <si>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</si>
  <si>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</si>
  <si>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</si>
  <si>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</si>
  <si>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</si>
  <si>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</si>
  <si>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</si>
  <si>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</si>
  <si>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</si>
  <si>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</si>
  <si>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</si>
  <si>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</si>
  <si>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</si>
  <si>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</si>
  <si>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</si>
  <si>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</si>
  <si>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</si>
  <si>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</si>
  <si>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</si>
  <si>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</si>
  <si>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</si>
  <si>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</si>
  <si>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</si>
  <si>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</si>
  <si>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</si>
  <si>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</si>
  <si>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</si>
  <si>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</si>
  <si>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</si>
  <si>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</si>
  <si>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</si>
  <si>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</si>
  <si>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</si>
  <si>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</si>
  <si>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</si>
  <si>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</si>
  <si>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</si>
  <si>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</si>
  <si>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</si>
  <si>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</si>
  <si>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</si>
  <si>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</si>
  <si>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</si>
  <si>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</si>
  <si>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</si>
  <si>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</si>
  <si>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</si>
  <si>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</si>
  <si>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</si>
  <si>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</si>
  <si>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</si>
  <si>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</si>
  <si>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</si>
  <si>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</si>
  <si>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</si>
  <si>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</si>
  <si>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</si>
  <si>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</si>
  <si>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</si>
  <si>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</si>
  <si>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</si>
  <si>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</si>
  <si>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</si>
  <si>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</si>
  <si>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</si>
  <si>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</si>
  <si>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</si>
  <si>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</si>
  <si>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</si>
  <si>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</si>
  <si>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</si>
  <si>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</si>
  <si>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</si>
  <si>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</si>
  <si>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</si>
  <si>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</si>
  <si>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</si>
  <si>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</si>
  <si>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</si>
  <si>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</si>
  <si>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</si>
  <si>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</si>
  <si>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</si>
  <si>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</si>
  <si>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</si>
  <si>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</si>
  <si>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</si>
  <si>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</si>
  <si>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</si>
  <si>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</si>
  <si>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</si>
  <si>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</si>
  <si>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</si>
  <si>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</si>
  <si>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</si>
  <si>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</si>
  <si>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</si>
  <si>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</si>
  <si>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</si>
  <si>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</si>
  <si>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</si>
  <si>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</si>
  <si>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</si>
  <si>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</si>
  <si>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</si>
  <si>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</si>
  <si>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</si>
  <si>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</si>
  <si>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</si>
  <si>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</si>
  <si>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</si>
  <si>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</si>
  <si>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</si>
  <si>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</si>
  <si>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</si>
  <si>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</si>
  <si>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</si>
  <si>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</si>
  <si>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</si>
  <si>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</si>
  <si>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</si>
  <si>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</si>
  <si>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</si>
  <si>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</si>
  <si>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</si>
  <si>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</si>
  <si>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</si>
  <si>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</si>
  <si>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</si>
  <si>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</si>
  <si>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</si>
  <si>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</si>
  <si>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</si>
  <si>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</si>
  <si>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</si>
  <si>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</si>
  <si>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</si>
  <si>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</si>
  <si>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</si>
  <si>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</si>
  <si>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</si>
  <si>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</si>
  <si>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</si>
  <si>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</si>
  <si>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</si>
  <si>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</si>
  <si>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</si>
  <si>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</si>
  <si>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</si>
  <si>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</si>
  <si>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</si>
  <si>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</si>
  <si>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</si>
  <si>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</si>
  <si>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</si>
  <si>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</si>
  <si>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</si>
  <si>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</si>
  <si>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</si>
  <si>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</si>
  <si>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</si>
  <si>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</si>
  <si>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</si>
  <si>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</si>
  <si>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</si>
  <si>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</si>
  <si>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</si>
  <si>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</si>
  <si>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</si>
  <si>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</si>
  <si>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</si>
  <si>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</si>
  <si>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</si>
  <si>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</si>
  <si>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</si>
  <si>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</si>
  <si>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</si>
  <si>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</si>
  <si>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</si>
  <si>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</si>
  <si>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</si>
  <si>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</si>
  <si>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</si>
  <si>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</si>
  <si>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</si>
  <si>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</si>
  <si>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</si>
  <si>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</si>
  <si>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</si>
  <si>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</si>
  <si>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</si>
  <si>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</si>
  <si>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</si>
  <si>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</si>
  <si>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</si>
  <si>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</si>
  <si>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</si>
  <si>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</si>
  <si>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</si>
  <si>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</si>
  <si>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</si>
  <si>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</si>
  <si>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</si>
  <si>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</si>
  <si>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</si>
  <si>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</si>
  <si>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</si>
  <si>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</si>
  <si>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</si>
  <si>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</si>
  <si>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</si>
  <si>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</si>
  <si>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</si>
  <si>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</si>
  <si>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</si>
  <si>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</si>
  <si>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</si>
  <si>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</si>
  <si>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</si>
  <si>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</si>
  <si>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</si>
  <si>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</si>
  <si>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</si>
  <si>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</si>
  <si>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</si>
  <si>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</si>
  <si>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</si>
  <si>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</si>
  <si>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</si>
  <si>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</si>
  <si>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</si>
  <si>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</si>
  <si>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</si>
  <si>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</si>
  <si>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</si>
  <si>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</si>
  <si>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</si>
  <si>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</si>
  <si>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</si>
  <si>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</si>
  <si>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</si>
  <si>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</si>
  <si>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</si>
  <si>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</si>
  <si>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</si>
  <si>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</si>
  <si>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</si>
  <si>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</si>
  <si>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</si>
  <si>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</si>
  <si>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</si>
  <si>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</si>
  <si>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</si>
  <si>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</si>
  <si>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</si>
  <si>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</si>
  <si>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</si>
  <si>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</si>
  <si>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</si>
  <si>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</si>
  <si>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</si>
  <si>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</si>
  <si>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</si>
  <si>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</si>
  <si>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</si>
  <si>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</si>
  <si>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</si>
  <si>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</si>
  <si>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</si>
  <si>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</si>
  <si>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</si>
  <si>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</si>
  <si>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</si>
  <si>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</si>
  <si>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</si>
  <si>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</si>
  <si>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</si>
  <si>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</si>
  <si>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</si>
  <si>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</si>
  <si>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</si>
  <si>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</si>
  <si>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</si>
  <si>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</si>
  <si>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</si>
  <si>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</si>
  <si>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</si>
  <si>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</si>
  <si>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</si>
  <si>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</si>
  <si>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</si>
  <si>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</si>
  <si>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</si>
  <si>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</si>
  <si>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</si>
  <si>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</si>
  <si>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</si>
  <si>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</si>
  <si>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</si>
  <si>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</si>
  <si>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</si>
  <si>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</si>
  <si>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</si>
  <si>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</si>
  <si>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</si>
  <si>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</si>
  <si>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</si>
  <si>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</si>
  <si>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</si>
  <si>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</si>
  <si>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</si>
  <si>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</si>
  <si>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</si>
  <si>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</si>
  <si>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</si>
  <si>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</si>
  <si>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</si>
  <si>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</si>
  <si>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</si>
  <si>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</si>
  <si>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</si>
  <si>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</si>
  <si>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</si>
  <si>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</si>
  <si>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</si>
  <si>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</si>
  <si>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</si>
  <si>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</si>
  <si>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</si>
  <si>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</si>
  <si>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</si>
  <si>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</si>
  <si>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</si>
  <si>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</si>
  <si>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</si>
  <si>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</si>
  <si>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</si>
  <si>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</si>
  <si>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</si>
  <si>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</si>
  <si>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</si>
  <si>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</si>
  <si>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</si>
  <si>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</si>
  <si>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</si>
  <si>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</si>
  <si>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</si>
  <si>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</si>
  <si>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</si>
  <si>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</si>
  <si>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</si>
  <si>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</si>
  <si>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</si>
  <si>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</si>
  <si>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</si>
  <si>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</si>
  <si>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</si>
  <si>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</si>
  <si>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</si>
  <si>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</si>
  <si>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</si>
  <si>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</si>
  <si>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</si>
  <si>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</si>
  <si>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</si>
  <si>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</si>
  <si>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</si>
  <si>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</si>
  <si>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</si>
  <si>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</si>
  <si>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</si>
  <si>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</si>
  <si>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</si>
  <si>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</si>
  <si>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</si>
  <si>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</si>
  <si>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</si>
  <si>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</si>
  <si>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</si>
  <si>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</si>
  <si>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</si>
  <si>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</si>
  <si>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</si>
  <si>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</si>
  <si>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</si>
  <si>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</si>
  <si>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</si>
  <si>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</si>
  <si>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</si>
  <si>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</si>
  <si>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</si>
  <si>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</si>
  <si>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</si>
  <si>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</si>
  <si>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</si>
  <si>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</si>
  <si>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</si>
  <si>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</si>
  <si>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</si>
  <si>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</si>
  <si>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</si>
  <si>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</si>
  <si>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</si>
  <si>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</si>
  <si>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</si>
  <si>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</si>
  <si>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</si>
  <si>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</si>
  <si>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</si>
  <si>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</si>
  <si>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</si>
  <si>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</si>
  <si>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</si>
  <si>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</si>
  <si>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</si>
  <si>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</si>
  <si>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</si>
  <si>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</si>
  <si>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</si>
  <si>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</si>
  <si>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</si>
  <si>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</si>
  <si>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</si>
  <si>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</si>
  <si>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</si>
  <si>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</si>
  <si>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</si>
  <si>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</si>
  <si>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</si>
  <si>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</si>
  <si>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</si>
  <si>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</si>
  <si>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</si>
  <si>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</si>
  <si>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</si>
  <si>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</si>
  <si>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</si>
  <si>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</si>
  <si>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</si>
  <si>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</si>
  <si>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</si>
  <si>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</si>
  <si>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</si>
  <si>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</si>
  <si>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</si>
  <si>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</si>
  <si>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</si>
  <si>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</si>
  <si>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</si>
  <si>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</si>
  <si>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</si>
  <si>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</si>
  <si>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</si>
  <si>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</si>
  <si>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</si>
  <si>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</si>
  <si>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</si>
  <si>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</si>
  <si>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</si>
  <si>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</si>
  <si>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</si>
  <si>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</si>
  <si>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</si>
  <si>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</si>
  <si>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</si>
  <si>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</si>
  <si>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</si>
  <si>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</si>
  <si>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</si>
  <si>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</si>
  <si>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</si>
  <si>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</si>
  <si>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</si>
  <si>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</si>
  <si>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</si>
  <si>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</si>
  <si>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</si>
  <si>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</si>
  <si>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</si>
  <si>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</si>
  <si>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</si>
  <si>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</si>
  <si>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</si>
  <si>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</si>
  <si>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</si>
  <si>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</si>
  <si>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</si>
  <si>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</si>
  <si>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</si>
  <si>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</si>
  <si>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</si>
  <si>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</si>
  <si>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</si>
  <si>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</si>
  <si>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</si>
  <si>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</si>
  <si>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</si>
  <si>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</si>
  <si>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</si>
  <si>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</si>
  <si>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</si>
  <si>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</si>
  <si>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</si>
  <si>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</si>
  <si>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</si>
  <si>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</si>
  <si>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</si>
  <si>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</si>
  <si>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</si>
  <si>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</si>
  <si>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</si>
  <si>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</si>
  <si>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</si>
  <si>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</si>
  <si>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</si>
  <si>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</si>
  <si>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</si>
  <si>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</si>
  <si>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</si>
  <si>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</si>
  <si>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</si>
  <si>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</si>
  <si>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</si>
  <si>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</si>
  <si>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</si>
  <si>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</si>
  <si>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</si>
  <si>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</si>
  <si>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</si>
  <si>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</si>
  <si>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</si>
  <si>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</si>
  <si>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</si>
  <si>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</si>
  <si>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</si>
  <si>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</si>
  <si>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</si>
  <si>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</si>
  <si>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</si>
  <si>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</si>
  <si>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</si>
  <si>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</si>
  <si>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</si>
  <si>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</si>
  <si>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</si>
  <si>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</si>
  <si>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</si>
  <si>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</si>
  <si>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</si>
  <si>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</si>
  <si>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</si>
  <si>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</si>
  <si>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</si>
  <si>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</si>
  <si>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</si>
  <si>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</si>
  <si>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</si>
  <si>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</si>
  <si>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</si>
  <si>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</si>
  <si>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</si>
  <si>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</si>
  <si>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</si>
  <si>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</si>
  <si>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</si>
  <si>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</si>
  <si>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</si>
  <si>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</si>
  <si>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</si>
  <si>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</si>
  <si>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</si>
  <si>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</si>
  <si>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</si>
  <si>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</si>
  <si>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</si>
  <si>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</si>
  <si>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</si>
  <si>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</si>
  <si>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</si>
  <si>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</si>
  <si>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</si>
  <si>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</si>
  <si>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</si>
  <si>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</si>
  <si>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</si>
  <si>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</si>
  <si>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</si>
  <si>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</si>
  <si>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</si>
  <si>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</si>
  <si>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</si>
  <si>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</si>
  <si>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</si>
  <si>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</si>
  <si>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</si>
  <si>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</si>
  <si>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</si>
  <si>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</si>
  <si>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</si>
  <si>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</si>
  <si>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</si>
  <si>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</si>
  <si>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</si>
  <si>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</si>
  <si>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</si>
  <si>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</si>
  <si>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</si>
  <si>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</si>
  <si>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</si>
  <si>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</si>
  <si>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</si>
  <si>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</si>
  <si>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</si>
  <si>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</si>
  <si>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</si>
  <si>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</si>
  <si>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</si>
  <si>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</si>
  <si>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</si>
  <si>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</si>
  <si>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</si>
  <si>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</si>
  <si>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</si>
  <si>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</si>
  <si>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</si>
  <si>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</si>
  <si>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</si>
  <si>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</si>
  <si>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</si>
  <si>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</si>
  <si>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</si>
  <si>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</si>
  <si>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</si>
  <si>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</si>
  <si>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</si>
  <si>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</si>
  <si>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</si>
  <si>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</si>
  <si>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</si>
  <si>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</si>
  <si>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</si>
  <si>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</si>
  <si>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</si>
  <si>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</si>
  <si>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</si>
  <si>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</si>
  <si>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</si>
  <si>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</si>
  <si>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</si>
  <si>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</si>
  <si>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</si>
  <si>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</si>
  <si>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</si>
  <si>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</si>
  <si>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</si>
  <si>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</si>
  <si>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</si>
  <si>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</si>
  <si>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</si>
  <si>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</si>
  <si>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</si>
  <si>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</si>
  <si>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</si>
  <si>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</si>
  <si>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</si>
  <si>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</si>
  <si>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</si>
  <si>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</si>
  <si>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</si>
  <si>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</si>
  <si>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</si>
  <si>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</si>
  <si>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</si>
  <si>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</si>
  <si>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</si>
  <si>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</si>
  <si>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</si>
  <si>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</si>
  <si>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</si>
  <si>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</si>
  <si>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</si>
  <si>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</si>
  <si>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</si>
  <si>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</si>
  <si>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</si>
  <si>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</si>
  <si>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</si>
  <si>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</si>
  <si>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</si>
  <si>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</si>
  <si>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</si>
  <si>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</si>
  <si>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</si>
  <si>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</si>
  <si>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</si>
  <si>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</si>
  <si>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</si>
  <si>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</si>
  <si>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</si>
  <si>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</si>
  <si>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</si>
  <si>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</si>
  <si>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</si>
  <si>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</si>
  <si>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</si>
  <si>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</si>
  <si>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</si>
  <si>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</si>
  <si>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</si>
  <si>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</si>
  <si>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</si>
  <si>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</si>
  <si>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</si>
  <si>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</si>
  <si>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</si>
  <si>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</si>
  <si>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</si>
  <si>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</si>
  <si>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</si>
  <si>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</si>
  <si>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</si>
  <si>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</si>
  <si>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</si>
  <si>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</si>
  <si>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</si>
  <si>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</si>
  <si>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</si>
  <si>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</si>
  <si>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</si>
  <si>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</si>
  <si>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</si>
  <si>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</si>
  <si>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</si>
  <si>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</si>
  <si>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</si>
  <si>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</si>
  <si>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</si>
  <si>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</si>
  <si>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</si>
  <si>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</si>
  <si>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</si>
  <si>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</si>
  <si>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</si>
  <si>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</si>
  <si>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</si>
  <si>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</si>
  <si>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</si>
  <si>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</si>
  <si>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</si>
  <si>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</si>
  <si>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</si>
  <si>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</si>
  <si>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</si>
  <si>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</si>
  <si>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</si>
  <si>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</si>
  <si>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</si>
  <si>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</si>
  <si>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</si>
  <si>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</si>
  <si>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</si>
  <si>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</si>
  <si>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</si>
  <si>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</si>
  <si>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</si>
  <si>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</si>
  <si>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</si>
  <si>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</si>
  <si>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</si>
  <si>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</si>
  <si>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</si>
  <si>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</si>
  <si>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</si>
  <si>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</si>
  <si>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</si>
  <si>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</si>
  <si>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</si>
  <si>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</si>
  <si>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</si>
  <si>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</si>
  <si>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</si>
  <si>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</si>
  <si>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</si>
  <si>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</si>
  <si>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</si>
  <si>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</si>
  <si>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</si>
  <si>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</si>
  <si>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</si>
  <si>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</si>
  <si>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</si>
  <si>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</si>
  <si>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</si>
  <si>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</si>
  <si>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</si>
  <si>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</si>
  <si>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</si>
  <si>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</si>
  <si>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</si>
  <si>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</si>
  <si>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</si>
  <si>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</si>
  <si>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</si>
  <si>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</si>
  <si>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</si>
  <si>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</si>
  <si>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</si>
  <si>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</si>
  <si>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</si>
  <si>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</si>
  <si>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</si>
  <si>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</si>
  <si>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</si>
  <si>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</si>
  <si>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</si>
  <si>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</si>
  <si>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</si>
  <si>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</si>
  <si>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</si>
  <si>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</si>
  <si>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</si>
  <si>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</si>
  <si>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</si>
  <si>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</si>
  <si>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</si>
  <si>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</si>
  <si>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</si>
  <si>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</si>
  <si>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</si>
  <si>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</si>
  <si>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</si>
  <si>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</si>
  <si>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</si>
  <si>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</si>
  <si>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</si>
  <si>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</si>
  <si>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</si>
  <si>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</si>
  <si>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</si>
  <si>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</si>
  <si>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</si>
  <si>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</si>
  <si>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</si>
  <si>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</si>
  <si>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</si>
  <si>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</si>
  <si>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</si>
  <si>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</si>
  <si>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</si>
  <si>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</si>
  <si>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</si>
  <si>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</si>
  <si>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</si>
  <si>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</si>
  <si>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</si>
  <si>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</si>
  <si>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</si>
  <si>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</si>
  <si>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</si>
  <si>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</si>
  <si>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</si>
  <si>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</si>
  <si>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</si>
  <si>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</si>
  <si>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</si>
  <si>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</si>
  <si>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</si>
  <si>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</si>
  <si>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</si>
  <si>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</si>
  <si>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</si>
  <si>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</si>
  <si>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</si>
  <si>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</si>
  <si>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</si>
  <si>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</si>
  <si>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</si>
  <si>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</si>
  <si>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</si>
  <si>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</si>
  <si>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</si>
  <si>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</si>
  <si>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</si>
  <si>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</si>
  <si>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</si>
  <si>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</si>
  <si>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</si>
  <si>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</si>
  <si>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</si>
  <si>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</si>
  <si>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</si>
  <si>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</si>
  <si>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</si>
  <si>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</si>
  <si>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</si>
  <si>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</si>
  <si>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</si>
  <si>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</si>
  <si>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</si>
  <si>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</si>
  <si>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</si>
  <si>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</si>
  <si>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</si>
  <si>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</si>
  <si>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</si>
  <si>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</si>
  <si>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</si>
  <si>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</si>
  <si>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</si>
  <si>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</si>
  <si>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</si>
  <si>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</si>
  <si>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</si>
  <si>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</si>
  <si>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</si>
  <si>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</si>
  <si>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</si>
  <si>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</si>
  <si>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</si>
  <si>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</si>
  <si>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</si>
  <si>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</si>
  <si>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</si>
  <si>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</si>
  <si>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</si>
  <si>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</si>
  <si>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</si>
  <si>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</si>
  <si>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</si>
  <si>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</si>
  <si>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</si>
  <si>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</si>
  <si>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</si>
  <si>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</si>
  <si>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</si>
  <si>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</si>
  <si>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</si>
  <si>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</si>
  <si>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</si>
  <si>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</si>
  <si>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</si>
  <si>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</si>
  <si>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</si>
  <si>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</si>
  <si>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</si>
  <si>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</si>
  <si>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</si>
  <si>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</si>
  <si>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</si>
  <si>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</si>
  <si>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</si>
  <si>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</si>
  <si>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</si>
  <si>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</si>
  <si>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</si>
  <si>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</si>
  <si>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</si>
  <si>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</si>
  <si>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</si>
  <si>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</si>
  <si>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</si>
  <si>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</si>
  <si>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</si>
  <si>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</si>
  <si>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</si>
  <si>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</si>
  <si>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</si>
  <si>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</si>
  <si>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</si>
  <si>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</si>
  <si>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</si>
  <si>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</si>
  <si>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</si>
  <si>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</si>
  <si>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</si>
  <si>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</si>
  <si>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</si>
  <si>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</si>
  <si>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</si>
  <si>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</si>
  <si>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</si>
  <si>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</si>
  <si>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</si>
  <si>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</si>
  <si>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</si>
  <si>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</si>
  <si>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</si>
  <si>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</si>
  <si>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</si>
  <si>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</si>
  <si>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</si>
  <si>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</si>
  <si>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</si>
  <si>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</si>
  <si>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</si>
  <si>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</si>
  <si>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</si>
  <si>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</si>
  <si>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</si>
  <si>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</si>
  <si>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</si>
  <si>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</si>
  <si>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</si>
  <si>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</si>
  <si>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</si>
  <si>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</si>
  <si>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</si>
  <si>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</si>
  <si>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</si>
  <si>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</si>
  <si>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</si>
  <si>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</si>
  <si>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</si>
  <si>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</si>
  <si>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</si>
  <si>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</si>
  <si>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</si>
  <si>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</si>
  <si>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</si>
  <si>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</si>
  <si>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</si>
  <si>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</si>
  <si>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</si>
  <si>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</si>
  <si>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</si>
  <si>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</si>
  <si>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</si>
  <si>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</si>
  <si>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</si>
  <si>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</si>
  <si>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</si>
  <si>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</si>
  <si>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</si>
  <si>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</si>
  <si>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</si>
  <si>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</si>
  <si>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</si>
  <si>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</si>
  <si>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</si>
  <si>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</si>
  <si>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</si>
  <si>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</si>
  <si>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</si>
  <si>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</si>
  <si>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</si>
  <si>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</si>
  <si>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</si>
  <si>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</si>
  <si>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</si>
  <si>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</si>
  <si>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</si>
  <si>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</si>
  <si>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</si>
  <si>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</si>
  <si>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</si>
  <si>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</si>
  <si>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</si>
  <si>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</si>
  <si>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</si>
  <si>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</si>
  <si>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</si>
  <si>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</si>
  <si>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</si>
  <si>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</si>
  <si>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</si>
  <si>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</si>
  <si>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</si>
  <si>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</si>
  <si>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</si>
  <si>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</si>
  <si>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</si>
  <si>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</si>
  <si>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</si>
  <si>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</si>
  <si>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</si>
  <si>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</si>
  <si>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</si>
  <si>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</si>
  <si>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</si>
  <si>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</si>
  <si>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</si>
  <si>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</si>
  <si>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</si>
  <si>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</si>
  <si>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</si>
  <si>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</si>
  <si>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</si>
  <si>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</si>
  <si>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</si>
  <si>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</si>
  <si>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</si>
  <si>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</si>
  <si>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</si>
  <si>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</si>
  <si>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</si>
  <si>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</si>
  <si>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</si>
  <si>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</si>
  <si>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</si>
  <si>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</si>
  <si>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</si>
  <si>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</si>
  <si>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</si>
  <si>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</si>
  <si>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</si>
  <si>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</si>
  <si>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</si>
  <si>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</si>
  <si>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</si>
  <si>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</si>
  <si>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</si>
  <si>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</si>
  <si>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</si>
  <si>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</si>
  <si>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</si>
  <si>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</si>
  <si>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</si>
  <si>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</si>
  <si>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</si>
  <si>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</si>
  <si>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</si>
  <si>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</si>
  <si>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</si>
  <si>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</si>
  <si>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</si>
  <si>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</si>
  <si>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</si>
  <si>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</si>
  <si>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</si>
  <si>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</si>
  <si>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</si>
  <si>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</si>
  <si>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</si>
  <si>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</si>
  <si>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</si>
  <si>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</si>
  <si>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</si>
  <si>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</si>
  <si>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</si>
  <si>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</si>
  <si>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</si>
  <si>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</si>
  <si>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</si>
  <si>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</si>
  <si>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</si>
  <si>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</si>
  <si>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</si>
  <si>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</si>
  <si>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</si>
  <si>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</si>
  <si>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</si>
  <si>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</si>
  <si>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</si>
  <si>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</si>
  <si>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</si>
  <si>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</si>
  <si>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</si>
  <si>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</si>
  <si>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</si>
  <si>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</si>
  <si>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</si>
  <si>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</si>
  <si>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</si>
  <si>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</si>
  <si>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</si>
  <si>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</si>
  <si>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</si>
  <si>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</si>
  <si>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</si>
  <si>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</si>
  <si>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</si>
  <si>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</si>
  <si>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</si>
  <si>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</si>
  <si>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</si>
  <si>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</si>
  <si>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</si>
  <si>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</si>
  <si>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</si>
  <si>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</si>
  <si>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</si>
  <si>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</si>
  <si>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</si>
  <si>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</si>
  <si>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</si>
  <si>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</si>
  <si>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</si>
  <si>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</si>
  <si>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</si>
  <si>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</si>
  <si>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</si>
  <si>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</si>
  <si>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</si>
  <si>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</si>
  <si>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</si>
  <si>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</si>
  <si>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</si>
  <si>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</si>
  <si>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</si>
  <si>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</si>
  <si>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</si>
  <si>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</si>
  <si>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</si>
  <si>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</si>
  <si>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</si>
  <si>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</si>
  <si>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</si>
  <si>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</si>
  <si>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</si>
  <si>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</si>
  <si>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</si>
  <si>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</si>
  <si>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</si>
  <si>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</si>
  <si>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</si>
  <si>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</si>
  <si>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</si>
  <si>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</si>
  <si>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</si>
  <si>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</si>
  <si>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</si>
  <si>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</si>
  <si>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</si>
  <si>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</si>
  <si>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</si>
  <si>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</si>
  <si>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</si>
  <si>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</si>
  <si>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</si>
  <si>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</si>
  <si>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</si>
  <si>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</si>
  <si>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</si>
  <si>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</si>
  <si>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</si>
  <si>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</si>
  <si>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</si>
  <si>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</si>
  <si>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</si>
  <si>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</si>
  <si>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</si>
  <si>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</si>
  <si>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</si>
  <si>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</si>
  <si>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</si>
  <si>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</si>
  <si>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</si>
  <si>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</si>
  <si>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</si>
  <si>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</si>
  <si>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</si>
  <si>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</si>
  <si>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</si>
  <si>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</si>
  <si>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</si>
  <si>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</si>
  <si>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</si>
  <si>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</si>
  <si>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</si>
  <si>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</si>
  <si>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</si>
  <si>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</si>
  <si>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</si>
  <si>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</si>
  <si>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</si>
  <si>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</si>
  <si>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</si>
  <si>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</si>
  <si>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</si>
  <si>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</si>
  <si>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</si>
  <si>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</si>
  <si>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</si>
  <si>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</si>
  <si>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</si>
  <si>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</si>
  <si>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</si>
  <si>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</si>
  <si>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</si>
  <si>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</si>
  <si>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</si>
  <si>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</si>
  <si>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</si>
  <si>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</si>
  <si>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</si>
  <si>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</si>
  <si>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</si>
  <si>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</si>
  <si>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</si>
  <si>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</si>
  <si>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</si>
  <si>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</si>
  <si>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</si>
  <si>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</si>
  <si>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</si>
  <si>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</si>
  <si>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</si>
  <si>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</si>
  <si>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</si>
  <si>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</si>
  <si>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</si>
  <si>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</si>
  <si>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</si>
  <si>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</si>
  <si>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</si>
  <si>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</si>
  <si>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</si>
  <si>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</si>
  <si>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</si>
  <si>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</si>
  <si>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</si>
  <si>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</si>
  <si>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</si>
  <si>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</si>
  <si>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</si>
  <si>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</si>
  <si>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</si>
  <si>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</si>
  <si>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</si>
  <si>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</si>
  <si>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</si>
  <si>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</si>
  <si>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</si>
  <si>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</si>
  <si>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</si>
  <si>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</si>
  <si>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</si>
  <si>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</si>
  <si>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</si>
  <si>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</si>
  <si>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</si>
  <si>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</si>
  <si>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</si>
  <si>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</si>
  <si>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</si>
  <si>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</si>
  <si>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</si>
  <si>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</si>
  <si>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</si>
  <si>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</si>
  <si>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</si>
  <si>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</si>
  <si>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</si>
  <si>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</si>
  <si>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</si>
  <si>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</si>
  <si>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</si>
  <si>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</si>
  <si>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</si>
  <si>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</si>
  <si>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</si>
  <si>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</si>
  <si>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</si>
  <si>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</si>
  <si>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</si>
  <si>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</si>
  <si>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</si>
  <si>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</si>
  <si>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</si>
  <si>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</si>
  <si>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</si>
  <si>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</si>
  <si>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</si>
  <si>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</si>
  <si>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</si>
  <si>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</si>
  <si>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</si>
  <si>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</si>
  <si>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</si>
  <si>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</si>
  <si>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</si>
  <si>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</si>
  <si>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</si>
  <si>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</si>
  <si>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</si>
  <si>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</si>
  <si>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</si>
  <si>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</si>
  <si>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</si>
  <si>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</si>
  <si>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</si>
  <si>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</si>
  <si>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</si>
  <si>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</si>
  <si>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</si>
  <si>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</si>
  <si>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</si>
  <si>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</si>
  <si>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</si>
  <si>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</si>
  <si>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</si>
  <si>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</si>
  <si>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</si>
  <si>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</si>
  <si>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</si>
  <si>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</si>
  <si>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</si>
  <si>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</si>
  <si>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</si>
  <si>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</si>
  <si>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</si>
  <si>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</si>
  <si>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</si>
  <si>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</si>
  <si>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</si>
  <si>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</si>
  <si>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</si>
  <si>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</si>
  <si>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</si>
  <si>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</si>
  <si>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</si>
  <si>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</si>
  <si>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</si>
  <si>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</si>
  <si>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</si>
  <si>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</si>
  <si>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</si>
  <si>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</si>
  <si>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</si>
  <si>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</si>
  <si>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</si>
  <si>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</si>
  <si>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</si>
  <si>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</si>
  <si>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</si>
  <si>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</si>
  <si>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</si>
  <si>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</si>
  <si>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</si>
  <si>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</si>
  <si>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</si>
  <si>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</si>
  <si>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</si>
  <si>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</si>
  <si>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</si>
  <si>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</si>
  <si>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</si>
  <si>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</si>
  <si>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</si>
  <si>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</si>
  <si>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</si>
  <si>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</si>
  <si>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</si>
  <si>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</si>
  <si>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</si>
  <si>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</si>
  <si>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</si>
  <si>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</si>
  <si>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</si>
  <si>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</si>
  <si>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</si>
  <si>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</si>
  <si>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</si>
  <si>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</si>
  <si>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</si>
  <si>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</si>
  <si>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</si>
  <si>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</si>
  <si>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</si>
  <si>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</si>
  <si>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</si>
  <si>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</si>
  <si>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</si>
  <si>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</si>
  <si>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</si>
  <si>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</si>
  <si>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</si>
  <si>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</si>
  <si>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</si>
  <si>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</si>
  <si>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</si>
  <si>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</si>
  <si>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</si>
  <si>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</si>
  <si>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</si>
  <si>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</si>
  <si>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</si>
  <si>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</si>
  <si>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</si>
  <si>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</si>
  <si>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</si>
  <si>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</si>
  <si>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</si>
  <si>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</si>
  <si>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</si>
  <si>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</si>
  <si>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</si>
  <si>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</si>
  <si>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</si>
  <si>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</si>
  <si>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</si>
  <si>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</si>
  <si>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</si>
  <si>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</si>
  <si>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</si>
  <si>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</si>
  <si>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</si>
  <si>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</si>
  <si>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</si>
  <si>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</si>
  <si>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</si>
  <si>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</si>
  <si>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</si>
  <si>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</si>
  <si>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</si>
  <si>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</si>
  <si>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</si>
  <si>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</si>
  <si>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</si>
  <si>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</si>
  <si>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</si>
  <si>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</si>
  <si>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</si>
  <si>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</si>
  <si>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</si>
  <si>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</si>
  <si>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</si>
  <si>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</si>
  <si>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</si>
  <si>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</si>
  <si>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</si>
  <si>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</si>
  <si>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</si>
  <si>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</si>
  <si>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</si>
  <si>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</si>
  <si>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</si>
  <si>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</si>
  <si>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</si>
  <si>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</si>
  <si>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</si>
  <si>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</si>
  <si>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</si>
  <si>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</si>
  <si>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</si>
  <si>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</si>
  <si>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</si>
  <si>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</si>
  <si>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</si>
  <si>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</si>
  <si>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</si>
  <si>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</si>
  <si>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</si>
  <si>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</si>
  <si>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</si>
  <si>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</si>
  <si>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</si>
  <si>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</si>
  <si>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</si>
  <si>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</si>
  <si>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</si>
  <si>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</si>
  <si>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</si>
  <si>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</si>
  <si>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</si>
  <si>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</si>
  <si>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</si>
  <si>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</si>
  <si>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</si>
  <si>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</si>
  <si>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</si>
  <si>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</si>
  <si>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</si>
  <si>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</si>
  <si>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</si>
  <si>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</si>
  <si>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</si>
  <si>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</si>
  <si>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</si>
  <si>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</si>
  <si>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</si>
  <si>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</si>
  <si>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</si>
  <si>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</si>
  <si>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</si>
  <si>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</si>
  <si>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</si>
  <si>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</si>
  <si>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</si>
  <si>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</si>
  <si>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</si>
  <si>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</si>
  <si>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</si>
  <si>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</si>
  <si>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</si>
  <si>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</si>
  <si>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</si>
  <si>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</si>
  <si>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</si>
  <si>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</si>
  <si>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</si>
  <si>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</si>
  <si>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</si>
  <si>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</si>
  <si>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</si>
  <si>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</si>
  <si>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</si>
  <si>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</si>
  <si>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</si>
  <si>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</si>
  <si>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</si>
  <si>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</si>
  <si>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</si>
  <si>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</si>
  <si>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</si>
  <si>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</si>
  <si>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</si>
  <si>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</si>
  <si>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</si>
  <si>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</si>
  <si>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</si>
  <si>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</si>
  <si>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</si>
  <si>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</si>
  <si>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</si>
  <si>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</si>
  <si>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</si>
  <si>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</si>
  <si>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</si>
  <si>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</si>
  <si>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</si>
  <si>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</si>
  <si>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</si>
  <si>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</si>
  <si>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</si>
  <si>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</si>
  <si>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</si>
  <si>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</si>
  <si>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</si>
  <si>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</si>
  <si>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</si>
  <si>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</si>
  <si>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</si>
  <si>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</si>
  <si>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</si>
  <si>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</si>
  <si>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</si>
  <si>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</si>
  <si>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</si>
  <si>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</si>
  <si>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</si>
  <si>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</si>
  <si>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</si>
  <si>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</si>
  <si>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</si>
  <si>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</si>
  <si>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</si>
  <si>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</si>
  <si>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</si>
  <si>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</si>
  <si>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</si>
  <si>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</si>
  <si>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</si>
  <si>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</si>
  <si>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</si>
  <si>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</si>
  <si>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</si>
  <si>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</si>
  <si>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</si>
  <si>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</si>
  <si>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</si>
  <si>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</si>
  <si>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</si>
  <si>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</si>
  <si>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</si>
  <si>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</si>
  <si>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</si>
  <si>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</si>
  <si>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</si>
  <si>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</si>
  <si>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</si>
  <si>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</si>
  <si>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</si>
  <si>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</si>
  <si>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</si>
  <si>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</si>
  <si>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</si>
  <si>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</si>
  <si>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</si>
  <si>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</si>
  <si>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</si>
  <si>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</si>
  <si>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</si>
  <si>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</si>
  <si>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</si>
  <si>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</si>
  <si>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</si>
  <si>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</si>
  <si>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</si>
  <si>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</si>
  <si>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</si>
  <si>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</si>
  <si>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</si>
  <si>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</si>
  <si>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</si>
  <si>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</si>
  <si>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</si>
  <si>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</si>
  <si>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</si>
  <si>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</si>
  <si>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</si>
  <si>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</si>
  <si>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</si>
  <si>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</si>
  <si>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</si>
  <si>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</si>
  <si>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</si>
  <si>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</si>
  <si>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</si>
  <si>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</si>
  <si>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</si>
  <si>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</si>
  <si>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</si>
  <si>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</si>
  <si>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</si>
  <si>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</si>
  <si>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</si>
  <si>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</si>
  <si>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</si>
  <si>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</si>
  <si>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</si>
  <si>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</si>
  <si>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</si>
  <si>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</si>
  <si>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</si>
  <si>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</si>
  <si>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</si>
  <si>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</si>
  <si>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</si>
  <si>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</si>
  <si>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</si>
  <si>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</si>
  <si>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</si>
  <si>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</si>
  <si>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</si>
  <si>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</si>
  <si>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</si>
  <si>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</si>
  <si>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</si>
  <si>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</si>
  <si>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</si>
  <si>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</si>
  <si>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</si>
  <si>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</si>
  <si>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</si>
  <si>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</si>
  <si>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</si>
  <si>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</si>
  <si>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</si>
  <si>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</si>
  <si>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</si>
  <si>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</si>
  <si>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</si>
  <si>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</si>
  <si>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</si>
  <si>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</si>
  <si>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</si>
  <si>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</si>
  <si>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</si>
  <si>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</si>
  <si>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</si>
  <si>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</si>
  <si>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</si>
  <si>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</si>
  <si>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</si>
  <si>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</si>
  <si>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</si>
  <si>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</si>
  <si>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</si>
  <si>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</si>
  <si>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</si>
  <si>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</si>
  <si>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</si>
  <si>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</si>
  <si>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</si>
  <si>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</si>
  <si>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</si>
  <si>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</si>
  <si>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</si>
  <si>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</si>
  <si>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</si>
  <si>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</si>
  <si>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</si>
  <si>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</si>
  <si>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</si>
  <si>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</si>
  <si>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</si>
  <si>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</si>
  <si>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</si>
  <si>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</si>
  <si>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</si>
  <si>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</si>
  <si>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</si>
  <si>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</si>
  <si>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</si>
  <si>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</si>
  <si>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</si>
  <si>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</si>
  <si>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</si>
  <si>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</si>
  <si>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</si>
  <si>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</si>
  <si>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</si>
  <si>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</si>
  <si>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</si>
  <si>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</si>
  <si>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</si>
  <si>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</si>
  <si>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</si>
  <si>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</si>
  <si>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</si>
  <si>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</si>
  <si>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</si>
  <si>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</si>
  <si>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</si>
  <si>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</si>
  <si>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</si>
  <si>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</si>
  <si>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</si>
  <si>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</si>
  <si>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</si>
  <si>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</si>
  <si>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</si>
  <si>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</si>
  <si>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</si>
  <si>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</si>
  <si>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</si>
  <si>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</si>
  <si>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</si>
  <si>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</si>
  <si>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</si>
  <si>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</si>
  <si>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</si>
  <si>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</si>
  <si>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</si>
  <si>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</si>
  <si>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</si>
  <si>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</si>
  <si>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</si>
  <si>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</si>
  <si>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</si>
  <si>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</si>
  <si>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</si>
  <si>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</si>
  <si>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</si>
  <si>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</si>
  <si>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</si>
  <si>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</si>
  <si>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</si>
  <si>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</si>
  <si>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</si>
  <si>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</si>
  <si>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</si>
  <si>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</si>
  <si>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</si>
  <si>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</si>
  <si>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</si>
  <si>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</si>
  <si>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</si>
  <si>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</si>
  <si>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</si>
  <si>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</si>
  <si>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</si>
  <si>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</si>
  <si>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</si>
  <si>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</si>
  <si>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</si>
  <si>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</si>
  <si>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</si>
  <si>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</si>
  <si>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</si>
  <si>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</si>
  <si>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</si>
  <si>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</si>
  <si>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</si>
  <si>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</si>
  <si>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</si>
  <si>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</si>
  <si>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</si>
  <si>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</si>
  <si>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</si>
  <si>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</si>
  <si>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</si>
  <si>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</si>
  <si>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</si>
  <si>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</si>
  <si>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</si>
  <si>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</si>
  <si>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</si>
  <si>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</si>
  <si>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</si>
  <si>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</si>
  <si>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</si>
  <si>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</si>
  <si>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</si>
  <si>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</si>
  <si>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</si>
  <si>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</si>
  <si>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</si>
  <si>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</si>
  <si>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</si>
  <si>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</si>
  <si>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</si>
  <si>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</si>
  <si>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</si>
  <si>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</si>
  <si>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</si>
  <si>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</si>
  <si>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</si>
  <si>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</si>
  <si>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</si>
  <si>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</si>
  <si>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</si>
  <si>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</si>
  <si>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</si>
  <si>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</si>
  <si>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</si>
  <si>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</si>
  <si>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</si>
  <si>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</si>
  <si>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</si>
  <si>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</si>
  <si>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</si>
  <si>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</si>
  <si>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</si>
  <si>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</si>
  <si>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</si>
  <si>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</si>
  <si>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</si>
  <si>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</si>
  <si>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</si>
  <si>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</si>
  <si>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</si>
  <si>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</si>
  <si>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</si>
  <si>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</si>
  <si>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</si>
  <si>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</si>
  <si>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</si>
  <si>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</si>
  <si>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</si>
  <si>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</si>
  <si>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</si>
  <si>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</si>
  <si>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</si>
  <si>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</si>
  <si>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</si>
  <si>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</si>
  <si>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</si>
  <si>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</si>
  <si>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</si>
  <si>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</si>
  <si>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</si>
  <si>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</si>
  <si>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</si>
  <si>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</si>
  <si>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</si>
  <si>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</si>
  <si>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</si>
  <si>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</si>
  <si>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</si>
  <si>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</si>
  <si>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</si>
  <si>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</si>
  <si>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</si>
  <si>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</si>
  <si>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</si>
  <si>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</si>
  <si>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</si>
  <si>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</si>
  <si>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</si>
  <si>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</si>
  <si>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</si>
  <si>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</si>
  <si>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</si>
  <si>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</si>
  <si>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</si>
  <si>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</si>
  <si>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</si>
  <si>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</si>
  <si>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</si>
  <si>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</si>
  <si>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</si>
  <si>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</si>
  <si>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</si>
  <si>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</si>
  <si>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</si>
  <si>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</si>
  <si>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</si>
  <si>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</si>
  <si>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</si>
  <si>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</si>
  <si>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</si>
  <si>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</si>
  <si>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</si>
  <si>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</si>
  <si>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</si>
  <si>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</si>
  <si>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</si>
  <si>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</si>
  <si>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</si>
  <si>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</si>
  <si>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</si>
  <si>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</si>
  <si>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</si>
  <si>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</si>
  <si>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</si>
  <si>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</si>
  <si>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</si>
  <si>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</si>
  <si>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</si>
  <si>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</si>
  <si>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</si>
  <si>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</si>
  <si>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</si>
  <si>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</si>
  <si>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</si>
  <si>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</si>
  <si>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</si>
  <si>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</si>
  <si>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</si>
  <si>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</si>
  <si>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</si>
  <si>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</si>
  <si>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</si>
  <si>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</si>
  <si>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</si>
  <si>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</si>
  <si>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</si>
  <si>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</si>
  <si>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</si>
  <si>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</si>
  <si>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</si>
  <si>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</si>
  <si>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</si>
  <si>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</si>
  <si>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</si>
  <si>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</si>
  <si>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</si>
  <si>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</si>
  <si>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</si>
  <si>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</si>
  <si>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</si>
  <si>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</si>
  <si>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</si>
  <si>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</si>
  <si>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</si>
  <si>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</si>
  <si>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</si>
  <si>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</si>
  <si>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</si>
  <si>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</si>
  <si>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</si>
  <si>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</si>
  <si>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</si>
  <si>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</si>
  <si>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</si>
  <si>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</si>
  <si>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</si>
  <si>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</si>
  <si>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</si>
  <si>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</si>
  <si>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</si>
  <si>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</si>
  <si>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</si>
  <si>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</si>
  <si>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</si>
  <si>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</si>
  <si>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</si>
  <si>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</si>
  <si>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</si>
  <si>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</si>
  <si>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</si>
  <si>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</si>
  <si>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</si>
  <si>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</si>
  <si>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</si>
  <si>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</si>
  <si>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</si>
  <si>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</si>
  <si>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</si>
  <si>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</si>
  <si>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</si>
  <si>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</si>
  <si>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</si>
  <si>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</si>
  <si>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</si>
  <si>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</si>
  <si>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</si>
  <si>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</si>
  <si>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</si>
  <si>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</si>
  <si>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</si>
  <si>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</si>
  <si>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</si>
  <si>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</si>
  <si>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</si>
  <si>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</si>
  <si>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</si>
  <si>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</si>
  <si>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</si>
  <si>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</si>
  <si>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</si>
  <si>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</si>
  <si>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</si>
  <si>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</si>
  <si>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</si>
  <si>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</si>
  <si>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</si>
  <si>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</si>
  <si>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</si>
  <si>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</si>
  <si>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</si>
  <si>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</si>
  <si>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</si>
  <si>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</si>
  <si>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</si>
  <si>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</si>
  <si>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</si>
  <si>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</si>
  <si>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</si>
  <si>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</si>
  <si>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</si>
  <si>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</si>
  <si>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</si>
  <si>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</si>
  <si>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</si>
  <si>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</si>
  <si>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</si>
  <si>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</si>
  <si>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</si>
  <si>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</si>
  <si>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</si>
  <si>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</si>
  <si>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</si>
  <si>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</si>
  <si>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</si>
  <si>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</si>
  <si>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</si>
  <si>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</si>
  <si>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</si>
  <si>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</si>
  <si>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</si>
  <si>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</si>
  <si>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</si>
  <si>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</si>
  <si>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</si>
  <si>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</si>
  <si>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</si>
  <si>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</si>
  <si>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</si>
  <si>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</si>
  <si>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</si>
  <si>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</si>
  <si>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</si>
  <si>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</si>
  <si>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</si>
  <si>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</si>
  <si>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</si>
  <si>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</si>
  <si>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</si>
  <si>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</si>
  <si>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</si>
  <si>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</si>
  <si>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</si>
  <si>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</si>
  <si>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</si>
  <si>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</si>
  <si>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</si>
  <si>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</si>
  <si>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</si>
  <si>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</si>
  <si>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</si>
  <si>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</si>
  <si>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</si>
  <si>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</si>
  <si>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</si>
  <si>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</si>
  <si>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</si>
  <si>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</si>
  <si>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</si>
  <si>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</si>
  <si>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</si>
  <si>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</si>
  <si>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</si>
  <si>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</si>
  <si>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</si>
  <si>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</si>
  <si>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</si>
  <si>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</si>
  <si>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</si>
  <si>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</si>
  <si>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</si>
  <si>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</si>
  <si>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</si>
  <si>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</si>
  <si>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</si>
  <si>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</si>
  <si>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</si>
  <si>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</si>
  <si>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</si>
  <si>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</si>
  <si>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</si>
  <si>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</si>
  <si>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</si>
  <si>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</si>
  <si>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</si>
  <si>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</si>
  <si>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</si>
  <si>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</si>
  <si>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</si>
  <si>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</si>
  <si>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</si>
  <si>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</si>
  <si>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</si>
  <si>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</si>
  <si>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</si>
  <si>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</si>
  <si>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</si>
  <si>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</si>
  <si>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</si>
  <si>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</si>
  <si>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</si>
  <si>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</si>
  <si>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</si>
  <si>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</si>
  <si>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</si>
  <si>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</si>
  <si>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</si>
  <si>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</si>
  <si>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</si>
  <si>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</si>
  <si>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</si>
  <si>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</si>
  <si>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</si>
  <si>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</si>
  <si>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</si>
  <si>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</si>
  <si>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</si>
  <si>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</si>
  <si>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</si>
  <si>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</si>
  <si>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</si>
  <si>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</si>
  <si>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</si>
  <si>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</si>
  <si>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</si>
  <si>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</si>
  <si>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</si>
  <si>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</si>
  <si>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</si>
  <si>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</si>
  <si>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</si>
  <si>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</si>
  <si>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</si>
  <si>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</si>
  <si>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</si>
  <si>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</si>
  <si>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</si>
  <si>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</si>
  <si>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</si>
  <si>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</si>
  <si>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</si>
  <si>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</si>
  <si>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</si>
  <si>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</si>
  <si>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</si>
  <si>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</si>
  <si>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</si>
  <si>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</si>
  <si>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</si>
  <si>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</si>
  <si>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</si>
  <si>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</si>
  <si>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</si>
  <si>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</si>
  <si>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</si>
  <si>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</si>
  <si>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</si>
  <si>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</si>
  <si>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</si>
  <si>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</si>
  <si>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</si>
  <si>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</si>
  <si>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</si>
  <si>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</si>
  <si>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</si>
  <si>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</si>
  <si>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</si>
  <si>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</si>
  <si>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</si>
  <si>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</si>
  <si>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</si>
  <si>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</si>
  <si>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</si>
  <si>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</si>
  <si>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</si>
  <si>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</si>
  <si>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</si>
  <si>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</si>
  <si>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</si>
  <si>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</si>
  <si>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</si>
  <si>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</si>
  <si>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</si>
  <si>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</si>
  <si>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</si>
  <si>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</si>
  <si>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</si>
  <si>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</si>
  <si>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</si>
  <si>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</si>
  <si>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</si>
  <si>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</si>
  <si>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</si>
  <si>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</si>
  <si>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</si>
  <si>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</si>
  <si>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</si>
  <si>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</si>
  <si>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</si>
  <si>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</si>
  <si>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</si>
  <si>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</si>
  <si>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</si>
  <si>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</si>
  <si>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</si>
  <si>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</si>
  <si>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</si>
  <si>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</si>
  <si>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</si>
  <si>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</si>
  <si>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</si>
  <si>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</si>
  <si>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</si>
  <si>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</si>
  <si>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</si>
  <si>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</si>
  <si>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</si>
  <si>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</si>
  <si>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</si>
  <si>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</si>
  <si>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</si>
  <si>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</si>
  <si>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</si>
  <si>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</si>
  <si>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</si>
  <si>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</si>
  <si>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</si>
  <si>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</si>
  <si>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</si>
  <si>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</si>
  <si>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</si>
  <si>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</si>
  <si>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</si>
  <si>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</si>
  <si>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</si>
  <si>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</si>
  <si>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</si>
  <si>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</si>
  <si>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</si>
  <si>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</si>
  <si>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</si>
  <si>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</si>
  <si>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</si>
  <si>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</si>
  <si>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</si>
  <si>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</si>
  <si>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</si>
  <si>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</si>
  <si>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</si>
  <si>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</si>
  <si>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</si>
  <si>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</si>
  <si>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</si>
  <si>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</si>
  <si>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</si>
  <si>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</si>
  <si>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</si>
  <si>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</si>
  <si>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</si>
  <si>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</si>
  <si>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</si>
  <si>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</si>
  <si>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</si>
  <si>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</si>
  <si>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</si>
  <si>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</si>
  <si>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</si>
  <si>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</si>
  <si>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</si>
  <si>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</si>
  <si>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</si>
  <si>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</si>
  <si>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</si>
  <si>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</si>
  <si>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</si>
  <si>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</si>
  <si>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</si>
  <si>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</si>
  <si>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</si>
  <si>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</si>
  <si>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</si>
  <si>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</si>
  <si>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</si>
  <si>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</si>
  <si>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</si>
  <si>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</si>
  <si>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</si>
  <si>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</si>
  <si>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</si>
  <si>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</si>
  <si>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</si>
  <si>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</si>
  <si>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</si>
  <si>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</si>
  <si>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</si>
  <si>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</si>
  <si>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</si>
  <si>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</si>
  <si>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</si>
  <si>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</si>
  <si>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</si>
  <si>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</si>
  <si>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</si>
  <si>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</si>
  <si>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</si>
  <si>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</si>
  <si>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</si>
  <si>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</si>
  <si>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</si>
  <si>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</si>
  <si>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</si>
  <si>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</si>
  <si>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</si>
  <si>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</si>
  <si>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</si>
  <si>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</si>
  <si>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</si>
  <si>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</si>
  <si>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</si>
  <si>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</si>
  <si>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</si>
  <si>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</si>
  <si>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</si>
  <si>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</si>
  <si>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</si>
  <si>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</si>
  <si>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</si>
  <si>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</si>
  <si>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</si>
  <si>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</si>
  <si>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</si>
  <si>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</si>
  <si>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</si>
  <si>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</si>
  <si>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</si>
  <si>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</si>
  <si>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</si>
  <si>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</si>
  <si>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</si>
  <si>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</si>
  <si>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</si>
  <si>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</si>
  <si>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</si>
  <si>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</si>
  <si>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</si>
  <si>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</si>
  <si>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</si>
  <si>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</si>
  <si>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</si>
  <si>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</si>
  <si>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</si>
  <si>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</si>
  <si>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</si>
  <si>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</si>
  <si>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</si>
  <si>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</si>
  <si>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</si>
  <si>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</si>
  <si>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</si>
  <si>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</si>
  <si>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</si>
  <si>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</si>
  <si>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</si>
  <si>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</si>
  <si>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</si>
  <si>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</si>
  <si>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</si>
  <si>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</si>
  <si>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</si>
  <si>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</si>
  <si>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</si>
  <si>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</si>
  <si>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</si>
  <si>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</si>
  <si>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</si>
  <si>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</si>
  <si>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</si>
  <si>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</si>
  <si>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</si>
  <si>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</si>
  <si>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</si>
  <si>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</si>
  <si>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</si>
  <si>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</si>
  <si>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</si>
  <si>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</si>
  <si>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</si>
  <si>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</si>
  <si>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</si>
  <si>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</si>
  <si>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</si>
  <si>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</si>
  <si>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</si>
  <si>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</si>
  <si>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</si>
  <si>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</si>
  <si>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</si>
  <si>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</si>
  <si>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</si>
  <si>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</si>
  <si>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</si>
  <si>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</si>
  <si>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</si>
  <si>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</si>
  <si>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</si>
  <si>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</si>
  <si>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</si>
  <si>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</si>
  <si>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</si>
  <si>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</si>
  <si>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</si>
  <si>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</si>
  <si>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</si>
  <si>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</si>
  <si>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</si>
  <si>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</si>
  <si>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</si>
  <si>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</si>
  <si>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</si>
  <si>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</si>
  <si>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</si>
  <si>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</si>
  <si>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</si>
  <si>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</si>
  <si>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</si>
  <si>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</si>
  <si>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</si>
  <si>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</si>
  <si>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</si>
  <si>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</si>
  <si>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</si>
  <si>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</si>
  <si>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</si>
  <si>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</si>
  <si>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</si>
  <si>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</si>
  <si>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</si>
  <si>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</si>
  <si>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</si>
  <si>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</si>
  <si>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</si>
  <si>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</si>
  <si>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</si>
  <si>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</si>
  <si>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</si>
  <si>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</si>
  <si>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</si>
  <si>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</si>
  <si>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</si>
  <si>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</si>
  <si>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</si>
  <si>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</si>
  <si>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</si>
  <si>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</si>
  <si>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</si>
  <si>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</si>
  <si>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</si>
  <si>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</si>
  <si>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</si>
  <si>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</si>
  <si>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</si>
  <si>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</si>
  <si>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</si>
  <si>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</si>
  <si>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</si>
  <si>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</si>
  <si>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</si>
  <si>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</si>
  <si>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</si>
  <si>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</si>
  <si>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</si>
  <si>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</si>
  <si>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</si>
  <si>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</si>
  <si>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</si>
  <si>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</si>
  <si>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</si>
  <si>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</si>
  <si>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</si>
  <si>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</si>
  <si>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</si>
  <si>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</si>
  <si>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</si>
  <si>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</si>
  <si>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</si>
  <si>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</si>
  <si>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</si>
  <si>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</si>
  <si>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</si>
  <si>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</si>
  <si>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</si>
  <si>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</si>
  <si>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</si>
  <si>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</si>
  <si>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</si>
  <si>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</si>
  <si>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</si>
  <si>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</si>
  <si>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</si>
  <si>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</si>
  <si>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</si>
  <si>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</si>
  <si>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</si>
  <si>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</si>
  <si>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</si>
  <si>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</si>
  <si>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</si>
  <si>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</si>
  <si>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</si>
  <si>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</si>
  <si>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</si>
  <si>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</si>
  <si>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</si>
  <si>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</si>
  <si>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</si>
  <si>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</si>
  <si>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</si>
  <si>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</si>
  <si>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</si>
  <si>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</si>
  <si>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</si>
  <si>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</si>
  <si>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</si>
  <si>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</si>
  <si>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</si>
  <si>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</si>
  <si>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</si>
  <si>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</si>
  <si>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</si>
  <si>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</si>
  <si>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</si>
  <si>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</si>
  <si>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</si>
  <si>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</si>
  <si>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</si>
  <si>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</si>
  <si>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</si>
  <si>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</si>
  <si>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</si>
  <si>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</si>
  <si>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</si>
  <si>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</si>
  <si>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</si>
  <si>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</si>
  <si>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</si>
  <si>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</si>
  <si>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</si>
  <si>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</si>
  <si>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</si>
  <si>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</si>
  <si>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</si>
  <si>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</si>
  <si>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</si>
  <si>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</si>
  <si>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</si>
  <si>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</si>
  <si>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</si>
  <si>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</si>
  <si>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</si>
  <si>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</si>
  <si>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</si>
  <si>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</si>
  <si>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</si>
  <si>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</si>
  <si>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</si>
  <si>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</si>
  <si>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</si>
  <si>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</si>
  <si>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</si>
  <si>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</si>
  <si>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</si>
  <si>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</si>
  <si>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</si>
  <si>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</si>
  <si>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</si>
  <si>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</si>
  <si>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</si>
  <si>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</si>
  <si>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</si>
  <si>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</si>
  <si>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</si>
  <si>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</si>
  <si>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</si>
  <si>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</si>
  <si>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</si>
  <si>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</si>
  <si>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</si>
  <si>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</si>
  <si>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</si>
  <si>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</si>
  <si>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</si>
  <si>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</si>
  <si>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</si>
  <si>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</si>
  <si>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</si>
  <si>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</si>
  <si>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</si>
  <si>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</si>
  <si>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</si>
  <si>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</si>
  <si>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</si>
  <si>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</si>
  <si>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</si>
  <si>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</si>
  <si>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</si>
  <si>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</si>
  <si>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</si>
  <si>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</si>
  <si>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</si>
  <si>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</si>
  <si>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</si>
  <si>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</si>
  <si>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</si>
  <si>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</si>
  <si>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</si>
  <si>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</si>
  <si>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</si>
  <si>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</si>
  <si>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</si>
  <si>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</si>
  <si>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</si>
  <si>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</si>
  <si>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</si>
  <si>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</si>
  <si>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</si>
  <si>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</si>
  <si>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</si>
  <si>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</si>
  <si>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</si>
  <si>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</si>
  <si>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</si>
  <si>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</si>
  <si>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</si>
  <si>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</si>
  <si>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</si>
  <si>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</si>
  <si>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</si>
  <si>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</si>
  <si>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</si>
  <si>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</si>
  <si>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</si>
  <si>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</si>
  <si>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</si>
  <si>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</si>
  <si>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</si>
  <si>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</si>
  <si>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</si>
  <si>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</si>
  <si>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</si>
  <si>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</si>
  <si>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</si>
  <si>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</si>
  <si>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</si>
  <si>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</si>
  <si>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</si>
  <si>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</si>
  <si>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</si>
  <si>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</si>
  <si>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</si>
  <si>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</si>
  <si>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</si>
  <si>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</si>
  <si>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</si>
  <si>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</si>
  <si>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</si>
  <si>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</si>
  <si>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</si>
  <si>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</si>
  <si>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</si>
  <si>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</si>
  <si>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</si>
  <si>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</si>
  <si>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</si>
  <si>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</si>
  <si>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</si>
  <si>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</si>
  <si>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</si>
  <si>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</si>
  <si>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</si>
  <si>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</si>
  <si>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</si>
  <si>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</si>
  <si>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</si>
  <si>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</si>
  <si>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</si>
  <si>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</si>
  <si>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</si>
  <si>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</si>
  <si>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</si>
  <si>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</si>
  <si>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</si>
  <si>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</si>
  <si>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</si>
  <si>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</si>
  <si>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</si>
  <si>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</si>
  <si>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</si>
  <si>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</si>
  <si>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</si>
  <si>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</si>
  <si>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</si>
  <si>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</si>
  <si>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</si>
  <si>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</si>
  <si>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</si>
  <si>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</si>
  <si>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</si>
  <si>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</si>
  <si>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</si>
  <si>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</si>
  <si>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</si>
  <si>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</si>
  <si>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</si>
  <si>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</si>
  <si>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</si>
  <si>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</si>
  <si>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</si>
  <si>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</si>
  <si>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</si>
  <si>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</si>
  <si>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</si>
  <si>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</si>
  <si>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</si>
  <si>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</si>
  <si>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</si>
  <si>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</si>
  <si>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</si>
  <si>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</si>
  <si>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</si>
  <si>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</si>
  <si>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</si>
  <si>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</si>
  <si>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</si>
  <si>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</si>
  <si>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</si>
  <si>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</si>
  <si>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</si>
  <si>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</si>
  <si>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</si>
  <si>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</si>
  <si>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</si>
  <si>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</si>
  <si>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</si>
  <si>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</si>
  <si>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</si>
  <si>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</si>
  <si>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</si>
  <si>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</si>
  <si>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</si>
  <si>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</si>
  <si>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</si>
  <si>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</si>
  <si>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</si>
  <si>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</si>
  <si>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</si>
  <si>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</si>
  <si>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</si>
  <si>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</si>
  <si>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</si>
  <si>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</si>
  <si>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</si>
  <si>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</si>
  <si>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</si>
  <si>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</si>
  <si>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</si>
  <si>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</si>
  <si>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</si>
  <si>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</si>
  <si>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</si>
  <si>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</si>
  <si>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</si>
  <si>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</si>
  <si>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</si>
  <si>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</si>
  <si>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</si>
  <si>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</si>
  <si>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</si>
  <si>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</si>
  <si>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</si>
  <si>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</si>
  <si>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</si>
  <si>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</si>
  <si>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</si>
  <si>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</si>
  <si>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</si>
  <si>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</si>
  <si>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</si>
  <si>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</si>
  <si>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</si>
  <si>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</si>
  <si>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</si>
  <si>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</si>
  <si>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</si>
  <si>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</si>
  <si>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</si>
  <si>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</si>
  <si>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</si>
  <si>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</si>
  <si>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</si>
  <si>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</si>
  <si>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</si>
  <si>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</si>
  <si>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</si>
  <si>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</si>
  <si>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</si>
  <si>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</si>
  <si>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</si>
  <si>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</si>
  <si>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</si>
  <si>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</si>
  <si>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</si>
  <si>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</si>
  <si>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</si>
  <si>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</si>
  <si>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</si>
  <si>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</si>
  <si>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</si>
  <si>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</si>
  <si>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</si>
  <si>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</si>
  <si>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</si>
  <si>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</si>
  <si>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</si>
  <si>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</si>
  <si>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</si>
  <si>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</si>
  <si>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</si>
  <si>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</si>
  <si>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</si>
  <si>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</si>
  <si>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</si>
  <si>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</si>
  <si>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</si>
  <si>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</si>
  <si>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</si>
  <si>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</si>
  <si>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</si>
  <si>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</si>
  <si>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</si>
  <si>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</si>
  <si>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</si>
  <si>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</si>
  <si>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</si>
  <si>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</si>
  <si>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</si>
  <si>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</si>
  <si>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</si>
  <si>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</si>
  <si>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</si>
  <si>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</si>
  <si>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</si>
  <si>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</si>
  <si>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</si>
  <si>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</si>
  <si>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</si>
  <si>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</si>
  <si>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</si>
  <si>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</si>
  <si>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</si>
  <si>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</si>
  <si>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</si>
  <si>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</si>
  <si>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</si>
  <si>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</si>
  <si>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</si>
  <si>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</si>
  <si>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</si>
  <si>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</si>
  <si>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</si>
  <si>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</si>
  <si>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</si>
  <si>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</si>
  <si>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</si>
  <si>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</si>
  <si>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</si>
  <si>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</si>
  <si>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</si>
  <si>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</si>
  <si>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</si>
  <si>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</si>
  <si>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</si>
  <si>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</si>
  <si>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</si>
  <si>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</si>
  <si>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</si>
  <si>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</si>
  <si>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</si>
  <si>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</si>
  <si>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</si>
  <si>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</si>
  <si>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</si>
  <si>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</si>
  <si>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</si>
  <si>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</si>
  <si>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</si>
  <si>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</si>
  <si>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</si>
  <si>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</si>
  <si>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</si>
  <si>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</si>
  <si>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</si>
  <si>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</si>
  <si>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</si>
  <si>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</si>
  <si>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</si>
  <si>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</si>
  <si>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</si>
  <si>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</si>
  <si>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</si>
  <si>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</si>
  <si>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</si>
  <si>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</si>
  <si>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</si>
  <si>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</si>
  <si>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</si>
  <si>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</si>
  <si>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</si>
  <si>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</si>
  <si>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</si>
  <si>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</si>
  <si>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</si>
  <si>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</si>
  <si>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</si>
  <si>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</si>
  <si>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</si>
  <si>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</si>
  <si>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</si>
  <si>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</si>
  <si>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</si>
  <si>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</si>
  <si>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</si>
  <si>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</si>
  <si>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</si>
  <si>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</si>
  <si>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</si>
  <si>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</si>
  <si>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</si>
  <si>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</si>
  <si>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</si>
  <si>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</si>
  <si>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</si>
  <si>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</si>
  <si>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</si>
  <si>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</si>
  <si>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</si>
  <si>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</si>
  <si>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</si>
  <si>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</si>
  <si>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</si>
  <si>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</si>
  <si>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</si>
  <si>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</si>
  <si>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</si>
  <si>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</si>
  <si>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</si>
  <si>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</si>
  <si>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</si>
  <si>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</si>
  <si>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</si>
  <si>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</si>
  <si>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</si>
  <si>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</si>
  <si>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</si>
  <si>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</si>
  <si>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</si>
  <si>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</si>
  <si>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</si>
  <si>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</si>
  <si>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</si>
  <si>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</si>
  <si>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</si>
  <si>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</si>
  <si>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</si>
  <si>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</si>
  <si>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</si>
  <si>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</si>
  <si>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</si>
  <si>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</si>
  <si>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</si>
  <si>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</si>
  <si>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</si>
  <si>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</si>
  <si>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</si>
  <si>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</si>
  <si>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</si>
  <si>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</si>
  <si>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</si>
  <si>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</si>
  <si>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</si>
  <si>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</si>
  <si>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</si>
  <si>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</si>
  <si>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</si>
  <si>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</si>
  <si>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</si>
  <si>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</si>
  <si>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</si>
  <si>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</si>
  <si>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</si>
  <si>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</si>
  <si>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</si>
  <si>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</si>
  <si>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</si>
  <si>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</si>
  <si>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</si>
  <si>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</si>
  <si>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</si>
  <si>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</si>
  <si>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</si>
  <si>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</si>
  <si>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</si>
  <si>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</si>
  <si>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</si>
  <si>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</si>
  <si>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</si>
  <si>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</si>
  <si>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</si>
  <si>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</si>
  <si>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</si>
  <si>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</si>
  <si>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</si>
  <si>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</si>
  <si>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</si>
  <si>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</si>
  <si>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</si>
  <si>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</si>
  <si>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</si>
  <si>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</si>
  <si>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</si>
  <si>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</si>
  <si>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</si>
  <si>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</si>
  <si>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</si>
  <si>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</si>
  <si>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</si>
  <si>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</si>
  <si>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</si>
  <si>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</si>
  <si>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</si>
  <si>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</si>
  <si>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</si>
  <si>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</si>
  <si>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</si>
  <si>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</si>
  <si>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</si>
  <si>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</si>
  <si>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</si>
  <si>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</si>
  <si>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</si>
  <si>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</si>
  <si>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</si>
  <si>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</si>
  <si>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</si>
  <si>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</si>
  <si>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</si>
  <si>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</si>
  <si>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</si>
  <si>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</si>
  <si>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</si>
  <si>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</si>
  <si>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</si>
  <si>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</si>
  <si>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</si>
  <si>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</si>
  <si>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</si>
  <si>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</si>
  <si>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</si>
  <si>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</si>
  <si>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</si>
  <si>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</si>
  <si>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</si>
  <si>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</si>
  <si>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</si>
  <si>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</si>
  <si>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</si>
  <si>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</si>
  <si>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</si>
  <si>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</si>
  <si>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</si>
  <si>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</si>
  <si>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</si>
  <si>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</si>
  <si>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</si>
  <si>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</si>
  <si>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</si>
  <si>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</si>
  <si>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</si>
  <si>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</si>
  <si>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</si>
  <si>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</si>
  <si>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</si>
  <si>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</si>
  <si>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</si>
  <si>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</si>
  <si>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</si>
  <si>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</si>
  <si>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</si>
  <si>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</si>
  <si>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</si>
  <si>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</si>
  <si>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</si>
  <si>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</si>
  <si>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</si>
  <si>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</si>
  <si>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</si>
  <si>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</si>
  <si>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</si>
  <si>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</si>
  <si>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</si>
  <si>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</si>
  <si>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</si>
  <si>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</si>
  <si>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</si>
  <si>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</si>
  <si>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</si>
  <si>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</si>
  <si>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</si>
  <si>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</si>
  <si>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</si>
  <si>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</si>
  <si>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</si>
  <si>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</si>
  <si>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</si>
  <si>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</si>
  <si>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</si>
  <si>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</si>
  <si>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</si>
  <si>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</si>
  <si>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</si>
  <si>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</si>
  <si>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</si>
  <si>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</si>
  <si>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</si>
  <si>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</si>
  <si>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</si>
  <si>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</si>
  <si>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</si>
  <si>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</si>
  <si>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</si>
  <si>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</si>
  <si>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</si>
  <si>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</si>
  <si>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</si>
  <si>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</si>
  <si>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</si>
  <si>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</si>
  <si>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</si>
  <si>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</si>
  <si>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</si>
  <si>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</si>
  <si>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</si>
  <si>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</si>
  <si>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</si>
  <si>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</si>
  <si>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</si>
  <si>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</si>
  <si>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</si>
  <si>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</si>
  <si>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</si>
  <si>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</si>
  <si>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</si>
  <si>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</si>
  <si>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</si>
  <si>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</si>
  <si>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</si>
  <si>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</si>
  <si>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</si>
  <si>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</si>
  <si>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</si>
  <si>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</si>
  <si>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</si>
  <si>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</si>
  <si>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</si>
  <si>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</si>
  <si>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</si>
  <si>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</si>
  <si>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</si>
  <si>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</si>
  <si>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</si>
  <si>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</si>
  <si>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</si>
  <si>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</si>
  <si>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</si>
  <si>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</si>
  <si>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</si>
  <si>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</si>
  <si>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</si>
  <si>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</si>
  <si>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</si>
  <si>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</si>
  <si>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</si>
  <si>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</si>
  <si>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</si>
  <si>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</si>
  <si>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</si>
  <si>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</si>
  <si>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</si>
  <si>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</si>
  <si>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</si>
  <si>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</si>
  <si>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</si>
  <si>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</si>
  <si>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</si>
  <si>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</si>
  <si>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</si>
  <si>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</si>
  <si>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</si>
  <si>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</si>
  <si>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</si>
  <si>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</si>
  <si>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</si>
  <si>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</si>
  <si>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</si>
  <si>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</si>
  <si>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</si>
  <si>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</si>
  <si>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</si>
  <si>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</si>
  <si>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</si>
  <si>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</si>
  <si>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</si>
  <si>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</si>
  <si>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</si>
  <si>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</si>
  <si>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</si>
  <si>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</si>
  <si>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</si>
  <si>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</si>
  <si>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</si>
  <si>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</si>
  <si>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</si>
  <si>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</si>
  <si>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</si>
  <si>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</si>
  <si>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</si>
  <si>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</si>
  <si>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</si>
  <si>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</si>
  <si>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</si>
  <si>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</si>
  <si>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</si>
  <si>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</si>
  <si>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</si>
  <si>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</si>
  <si>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</si>
  <si>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</si>
  <si>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</si>
  <si>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</si>
  <si>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</si>
  <si>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</si>
  <si>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</si>
  <si>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</si>
  <si>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</si>
  <si>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</si>
  <si>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</si>
  <si>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</si>
  <si>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</si>
  <si>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</si>
  <si>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</si>
  <si>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PCM-20251003-00000914</t>
  </si>
  <si>
    <t xml:space="preserve">ETA 50 min </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</si>
  <si>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</si>
  <si>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</si>
  <si>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</si>
  <si>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</si>
  <si>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</si>
  <si>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</si>
  <si>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</si>
  <si>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</si>
  <si>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</si>
  <si>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</si>
  <si>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team out of coverage anther team dispatch  need 90 Min</t>
  </si>
  <si>
    <t xml:space="preserve"> PCM-20251003-00000783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</si>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</sst>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270.64310671295971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5.9287268515618052E-2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5.853495369956363E-2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45933.591532638886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45933.591532638886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45933.591532638886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45933.591532638886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45933.591532638886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45933.591532638886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45933.591532638886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45933.591532638886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45933.591532638886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45933.591532638886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45933.591532638886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45933.591532638886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45933.591532638886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45933.591532638886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45933.591532638886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45933.591532638886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45933.591532638886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45933.591532638886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45933.591532638886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45933.591532638886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45933.591532638886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45933.591532638886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45933.591532638886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45933.591532638886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45933.591532638886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45933.591532638886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45933.591532638886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45933.591532638886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45933.591532638886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45933.591532638886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45933.591532638886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45933.591532638886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45933.591532638886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45933.591532638886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45933.591532638886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45933.591532638886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45933.591532638886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45933.591532638886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45933.591532638886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45933.591532638886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45933.591532638886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45933.591532638886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45933.591532638886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45933.591532638886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45933.591532638886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45933.591532638886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45933.591532638886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45933.591532638886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45933.591532638886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45933.591532638886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45933.591532638886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45933.591532638886</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7EE41909-DEFE-4560-8A97-DED9795C6D73}"/>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241.93975023147505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126.86444930555444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108.59169467592437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29728</v>
      </c>
      <c r="E6" s="100" t="s">
        <v>38964</v>
      </c>
      <c r="F6" s="132">
        <v>45933.577719907407</v>
      </c>
      <c r="G6" s="133">
        <f ca="1">IFERROR(NOW()-F6,"-")</f>
        <v>1.3812731478537899E-2</v>
      </c>
      <c r="H6" s="132">
        <v>45933.571793981479</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45933.591532638886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45933.591532638886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45933.591532638886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45933.591532638886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45933.591532638886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45933.591532638886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45933.591532638886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45933.591532638886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45933.591532638886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45933.591532638886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45933.591532638886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45933.591532638886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45933.591532638886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45933.591532638886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45933.591532638886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45933.591532638886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45933.591532638886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45933.591532638886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45933.591532638886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45933.591532638886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45933.591532638886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45933.591532638886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45933.591532638886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45933.591532638886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45933.591532638886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45933.591532638886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45933.591532638886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45933.591532638886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45933.591532638886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45933.591532638886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45933.591532638886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45933.591532638886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45933.591532638886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45933.591532638886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45933.591532638886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45933.591532638886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45933.591532638886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45933.591532638886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45933.591532638886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45933.591532638886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45933.591532638886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45933.591532638886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45933.591532638886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45933.591532638886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45933.591532638886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45933.591532638886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45933.591532638886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45933.591532638886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45933.591532638886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45933.591532638886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45933.591532638886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45933.591532638886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45933.591532638886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45933.591532638886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45933.591532638886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45933.591532638886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45933.591532638886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45933.591532638886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45933.591532638886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45933.591532638886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45933.591532638886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45933.591532638886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45933.591532638886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45933.591532638886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45933.591532638886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45933.591532638886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45933.591532638886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45933.591532638886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45933.591532638886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45933.591532638886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45933.591532638886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45933.591532638886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45933.591532638886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45933.591532638886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45933.591532638886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45933.591532638886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45933.591532638886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45933.591532638886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45933.591532638886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45933.591532638886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45933.591532638886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45933.591532638886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45933.591532638886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45933.591532638886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45933.591532638886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45933.591532638886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45933.591532638886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45933.591532638886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45933.591532638886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45933.591532638886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45933.591532638886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45933.591532638886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45933.591532638886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45933.591532638886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45933.591532638886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45933.591532638886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45933.591532638886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45933.591532638886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45933.591532638886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45933.591532638886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45933.591532638886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45933.591532638886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45933.591532638886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45933.591532638886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45933.591532638886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45933.591532638886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45933.591532638886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45933.591532638886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45933.591532638886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45933.591532638886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45933.591532638886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45933.591532638886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45933.591532638886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45933.591532638886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45933.591532638886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45933.591532638886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45933.591532638886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45933.591532638886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45933.591532638886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45933.591532638886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45933.591532638886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45933.591532638886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45933.591532638886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45933.591532638886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45933.591532638886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45933.591532638886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45933.591532638886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45933.591532638886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45933.591532638886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45933.591532638886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45933.591532638886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45933.591532638886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45933.591532638886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45933.591532638886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45933.591532638886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45933.591532638886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45933.591532638886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45933.591532638886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45933.591532638886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45933.591532638886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45933.591532638886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45933.591532638886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45933.591532638886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45933.591532638886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45933.591532638886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45933.591532638886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45933.591532638886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45933.591532638886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45933.591532638886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45933.591532638886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45933.591532638886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45933.591532638886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45933.591532638886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45933.591532638886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45933.591532638886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45933.591532638886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45933.591532638886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45933.591532638886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45933.591532638886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45933.591532638886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45933.591532638886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45933.591532638886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45933.591532638886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45933.591532638886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45933.591532638886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45933.591532638886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45933.591532638886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45933.591532638886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45933.591532638886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45933.591532638886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45933.591532638886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45933.591532638886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45933.591532638886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45933.591532638886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45933.591532638886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45933.591532638886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45933.591532638886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45933.591532638886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45933.591532638886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45933.591532638886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45933.591532638886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45933.591532638886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45933.591532638886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45933.591532638886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45933.591532638886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45933.591532638886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45933.591532638886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45933.591532638886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45933.591532638886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45933.591532638886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45933.591532638886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45933.591532638886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45933.591532638886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45933.591532638886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45933.591532638886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45933.591532638886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45933.591532638886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45933.591532638886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45933.591532638886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45933.591532638886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45933.591532638886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45933.591532638886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45933.591532638886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45933.591532638886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45933.591532638886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45933.591532638886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45933.591532638886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45933.591532638886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45933.591532638886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45933.591532638886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45933.591532638886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45933.591532638886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45933.591532638886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45933.591532638886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45933.591532638886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45933.591532638886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45933.591532638886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45933.591532638886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45933.591532638886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45933.591532638886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45933.591532638886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45933.591532638886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45933.591532638886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45933.591532638886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45933.591532638886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45933.591532638886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45933.591532638886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45933.591532638886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45933.591532638886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45933.591532638886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45933.591532638886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45933.591532638886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45933.591532638886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45933.591532638886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45933.591532638886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45933.591532638886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45933.591532638886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45933.591532638886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45933.591532638886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45933.591532638886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45933.591532638886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45933.591532638886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45933.591532638886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45933.591532638886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45933.591532638886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45933.591532638886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45933.591532638886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45933.591532638886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45933.591532638886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45933.591532638886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45933.591532638886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45933.591532638886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45933.591532638886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45933.591532638886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45933.591532638886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45933.591532638886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45933.591532638886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45933.591532638886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45933.591532638886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45933.591532638886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45933.591532638886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45933.591532638886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45933.591532638886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45933.591532638886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45933.591532638886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45933.591532638886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45933.591532638886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45933.591532638886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45933.591532638886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45933.591532638886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45933.591532638886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45933.591532638886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45933.591532638886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45933.591532638886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45933.591532638886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45933.591532638886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45933.591532638886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45933.591532638886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45933.591532638886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45933.591532638886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45933.591532638886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45933.591532638886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45933.591532638886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45933.591532638886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45933.591532638886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45933.591532638886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45933.591532638886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45933.591532638886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45933.591532638886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45933.591532638886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45933.591532638886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45933.591532638886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45933.591532638886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45933.591532638886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45933.591532638886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45933.591532638886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45933.591532638886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45933.591532638886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45933.591532638886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45933.591532638886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45933.591532638886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45933.591532638886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45933.591532638886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45933.591532638886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45933.591532638886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45933.591532638886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45933.591532638886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45933.591532638886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45933.591532638886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45933.591532638886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45933.591532638886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45933.591532638886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45933.591532638886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45933.591532638886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45933.591532638886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45933.591532638886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45933.591532638886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45933.591532638886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45933.591532638886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45933.591532638886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45933.591532638886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45933.591532638886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45933.591532638886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45933.591532638886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45933.591532638886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45933.591532638886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45933.591532638886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45933.591532638886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45933.591532638886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45933.591532638886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19735</v>
      </c>
      <c r="E2" s="18" t="s">
        <v>38964</v>
      </c>
      <c r="F2" s="20">
        <v>45933.576631944445</v>
      </c>
      <c r="G2" s="21">
        <f t="shared" ref="G2:G63" ca="1" si="0">IFERROR(NOW()-F2,"-")</f>
        <v>1.4900694441166706E-2</v>
      </c>
      <c r="H2" s="22">
        <v>45933.571608796294</v>
      </c>
      <c r="I2" s="19" t="str">
        <f>IFERROR(VLOOKUP(D2,DB!A:F,6,0),"")</f>
        <v>Generator-SG</v>
      </c>
      <c r="J2" s="18" t="str">
        <f>IFERROR(VLOOKUP(D2,DB!A:G,7,0),"")</f>
        <v>Weak</v>
      </c>
      <c r="K2" s="50" t="s">
        <v>39059</v>
      </c>
      <c r="L2" s="23" t="str">
        <f>IFERROR(VLOOKUP(D2,DB!A:I,9,0),"")</f>
        <v>Latis</v>
      </c>
    </row>
    <row r="3" spans="1:13" ht="15" customHeight="1">
      <c r="A3" s="19"/>
      <c r="B3" s="75" t="str">
        <f>IFERROR(VLOOKUP(D3,DB!A:K,11,0),"")</f>
        <v/>
      </c>
      <c r="C3" s="18"/>
      <c r="D3" s="75"/>
      <c r="E3" s="18"/>
      <c r="F3" s="20"/>
      <c r="G3" s="21">
        <f t="shared" ca="1" si="0"/>
        <v>45933.591532638886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45933.591532638886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45933.591532638886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45933.591532638886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45933.591532638886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45933.591532638886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45933.591532638886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45933.591532638886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45933.591532638886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45933.591532638886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45933.591532638886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45933.591532638886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45933.591532638886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45933.591532638886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45933.591532638886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45933.591532638886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45933.591532638886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45933.591532638886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45933.591532638886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45933.591532638886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45933.591532638886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45933.591532638886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45933.591532638886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45933.591532638886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45933.591532638886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45933.591532638886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45933.591532638886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45933.591532638886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45933.591532638886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45933.591532638886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45933.591532638886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45933.591532638886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45933.591532638886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45933.591532638886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45933.591532638886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45933.591532638886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45933.591532638886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45933.591532638886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45933.591532638886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45933.591532638886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45933.591532638886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45933.591532638886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45933.591532638886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45933.591532638886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45933.591532638886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45933.591532638886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45933.591532638886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45933.591532638886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45933.591532638886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45933.591532638886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45933.591532638886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45933.591532638886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45933.591532638886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45933.591532638886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45933.591532638886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45933.591532638886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45933.591532638886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45933.591532638886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45933.591532638886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45933.591532638886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45933.591532638886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45933.591532638886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45933.591532638886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45933.591532638886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45933.591532638886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45933.591532638886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45933.591532638886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45933.591532638886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45933.591532638886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45933.591532638886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45933.591532638886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45933.591532638886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45933.591532638886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45933.591532638886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45933.591532638886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45933.591532638886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45933.591532638886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45933.591532638886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45933.591532638886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45933.591532638886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45933.591532638886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45933.591532638886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45933.591532638886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45933.591532638886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45933.591532638886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45933.591532638886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45933.591532638886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45933.591532638886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45933.591532638886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45933.591532638886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45933.591532638886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45933.591532638886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45933.591532638886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45933.591532638886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45933.591532638886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45933.591532638886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45933.591532638886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45933.591532638886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45933.591532638886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45933.591532638886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45933.591532638886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45933.591532638886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45933.591532638886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45933.591532638886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45933.591532638886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45933.591532638886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45933.591532638886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45933.591532638886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45933.591532638886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45933.591532638886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45933.591532638886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45933.591532638886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45933.591532638886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45933.591532638886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45933.591532638886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45933.591532638886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45933.591532638886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45933.591532638886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45933.591532638886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45933.591532638886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45933.591532638886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45933.591532638886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45933.591532638886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45933.591532638886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45933.591532638886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45933.591532638886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45933.591532638886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45933.591532638886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45933.591532638886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45933.591532638886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45933.591532638886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45933.591532638886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45933.591532638886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45933.591532638886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45933.591532638886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45933.591532638886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45933.591532638886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45933.591532638886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45933.591532638886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45933.591532638886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45933.591532638886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45933.591532638886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45933.591532638886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45933.591532638886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45933.591532638886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45933.591532638886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45933.591532638886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45933.591532638886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45933.591532638886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45933.591532638886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45933.591532638886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45933.591532638886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45933.591532638886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45933.591532638886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45933.591532638886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45933.591532638886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45933.591532638886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45933.591532638886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45933.591532638886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45933.591532638886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45933.591532638886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45933.591532638886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45933.591532638886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45933.591532638886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45933.591532638886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45933.591532638886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45933.591532638886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45933.591532638886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45933.591532638886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45933.591532638886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45933.591532638886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45933.591532638886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45933.591532638886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45933.591532638886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45933.591532638886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45933.591532638886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45933.591532638886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45933.591532638886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45933.591532638886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45933.591532638886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45933.591532638886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45933.591532638886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45933.591532638886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45933.591532638886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45933.591532638886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45933.591532638886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45933.591532638886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45933.591532638886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45933.591532638886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45933.591532638886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45933.591532638886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45933.591532638886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45933.591532638886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45933.591532638886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45933.591532638886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45933.591532638886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45933.591532638886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45933.591532638886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45933.591532638886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45933.591532638886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45933.591532638886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45933.591532638886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45933.591532638886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45933.591532638886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45933.591532638886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45933.591532638886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45933.591532638886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45933.591532638886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45933.591532638886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45933.591532638886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45933.591532638886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45933.591532638886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45933.591532638886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45933.591532638886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45933.591532638886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45933.591532638886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45933.591532638886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45933.591532638886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45933.591532638886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45933.591532638886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45933.591532638886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45933.591532638886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45933.591532638886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45933.591532638886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45933.591532638886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45933.591532638886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45933.591532638886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45933.591532638886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45933.591532638886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45933.591532638886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45933.591532638886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45933.591532638886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45933.591532638886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45933.591532638886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45933.591532638886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45933.591532638886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45933.591532638886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45933.591532638886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45933.591532638886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45933.591532638886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45933.591532638886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45933.591532638886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45933.591532638886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45933.591532638886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45933.591532638886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45933.591532638886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45933.591532638886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45933.591532638886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45933.591532638886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45933.591532638886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45933.591532638886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45933.591532638886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45933.591532638886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45933.591532638886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45933.591532638886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45933.591532638886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45933.591532638886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45933.591532638886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45933.591532638886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45933.591532638886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45933.591532638886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45933.591532638886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45933.591532638886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45933.591532638886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45933.591532638886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45933.591532638886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45933.591532638886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45933.591532638886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45933.591532638886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45933.591532638886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45933.591532638886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45933.591532638886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45933.591532638886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45933.591532638886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45933.591532638886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45933.591532638886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45933.591532638886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45933.591532638886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45933.591532638886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45933.591532638886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45933.591532638886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45933.591532638886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45933.591532638886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45933.591532638886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45933.591532638886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45933.591532638886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45933.591532638886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45933.591532638886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45933.591532638886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45933.591532638886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45933.591532638886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45933.591532638886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45933.591532638886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45933.591532638886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45933.591532638886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45933.591532638886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45933.591532638886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45933.591532638886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45933.591532638886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45933.591532638886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45933.591532638886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45933.591532638886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45933.591532638886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45933.591532638886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45933.591532638886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45933.591532638886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45933.591532638886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45933.591532638886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45933.591532638886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45933.591532638886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45933.591532638886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45933.591532638886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45933.591532638886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45933.591532638886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45933.591532638886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45933.591532638886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45933.591532638886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45933.591532638886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45933.591532638886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45933.591532638886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45933.591532638886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45933.591532638886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45933.591532638886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45933.591532638886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45933.591532638886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45933.591532638886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45933.591532638886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45933.591532638886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45933.591532638886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45933.591532638886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45933.591532638886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45933.591532638886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45933.591532638886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45933.591532638886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45933.591532638886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45933.591532638886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45933.591532638886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45933.591532638886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45933.591532638886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45933.591532638886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45933.591532638886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45933.591532638886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45933.591532638886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45933.591532638886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45933.591532638886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45933.591532638886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45933.591532638886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45933.591532638886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45933.591532638886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45933.591532638886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45933.591532638886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45933.591532638886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45933.591532638886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45933.591532638886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45933.591532638886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45933.591532638886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45933.591532638886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45933.591532638886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45933.591532638886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45933.591532638886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45933.591532638886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45933.591532638886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45933.591532638886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45933.591532638886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45933.591532638886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45933.591532638886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45933.591532638886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45933.591532638886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45933.591532638886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45933.591532638886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45933.591532638886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45933.591532638886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45933.591532638886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45933.591532638886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45933.591532638886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45933.591532638886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45933.591532638886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45933.591532638886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45933.591532638886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45933.591532638886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45933.591532638886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45933.591532638886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45933.591532638886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45933.591532638886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45933.591532638886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45933.591532638886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45933.591532638886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45933.591532638886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45933.591532638886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45933.591532638886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45933.591532638886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45933.591532638886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45933.591532638886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45933.591532638886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45933.591532638886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45933.591532638886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45933.591532638886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45933.591532638886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45933.591532638886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45933.591532638886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45933.591532638886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45933.591532638886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45933.591532638886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45933.591532638886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45933.591532638886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45933.591532638886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45933.591532638886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45933.591532638886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45933.591532638886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45933.591532638886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45933.591532638886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45933.591532638886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45933.591532638886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45933.591532638886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45933.591532638886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45933.591532638886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45933.591532638886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45933.591532638886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45933.591532638886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45933.591532638886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45933.591532638886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45933.591532638886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45933.591532638886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45933.591532638886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45933.591532638886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45933.591532638886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45933.591532638886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45933.591532638886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45933.591532638886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45933.591532638886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45933.591532638886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45933.591532638886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45933.591532638886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45933.591532638886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45933.591532638886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45933.591532638886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45933.591532638886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45933.591532638886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45933.591532638886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45933.591532638886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45933.591532638886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45933.591532638886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45933.591532638886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45933.591532638886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45933.591532638886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45933.591532638886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45933.591532638886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45933.591532638886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45933.591532638886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45933.591532638886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45933.591532638886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45933.591532638886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45933.591532638886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45933.591532638886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45933.591532638886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45933.591532638886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45933.591532638886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45933.591532638886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45933.591532638886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45933.591532638886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45933.591532638886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45933.591532638886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45933.591532638886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45933.591532638886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45933.591532638886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45933.591532638886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45933.591532638886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45933.591532638886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45933.591532638886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45933.591532638886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45933.591532638886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45933.591532638886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45933.591532638886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45933.591532638886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45933.591532638886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45933.591532638886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45933.591532638886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45933.591532638886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45933.591532638886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45933.591532638886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45933.591532638886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45933.591532638886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45933.591532638886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45933.591532638886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45933.591532638886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45933.591532638886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45933.591532638886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45933.591532638886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45933.591532638886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45933.591532638886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45933.591532638886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45933.591532638886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45933.591532638886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45933.591532638886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45933.591532638886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45933.591532638886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45933.591532638886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45933.591532638886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45933.591532638886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45933.591532638886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45933.591532638886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45933.591532638886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45933.591532638886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45933.591532638886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45933.591532638886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45933.591532638886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45933.591532638886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45933.591532638886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45933.591532638886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45933.591532638886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45933.591532638886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45933.591532638886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45933.591532638886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45933.591532638886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45933.591532638886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45933.591532638886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45933.591532638886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45933.591532638886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45933.591532638886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45933.591532638886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45933.591532638886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45933.591532638886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45933.591532638886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45933.591532638886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45933.591532638886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45933.591532638886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45933.591532638886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45933.591532638886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45933.591532638886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45933.591532638886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45933.591532638886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45933.591532638886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45933.591532638886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45933.591532638886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45933.591532638886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45933.591532638886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45933.591532638886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45933.591532638886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45933.591532638886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45933.591532638886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45933.591532638886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45933.591532638886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45933.591532638886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45933.591532638886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45933.591532638886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45933.591532638886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45933.591532638886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45933.591532638886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45933.591532638886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45933.591532638886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45933.591532638886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45933.591532638886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45933.591532638886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45933.591532638886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45933.591532638886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45933.591532638886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45933.591532638886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45933.591532638886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45933.591532638886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45933.591532638886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45933.591532638886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45933.591532638886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45933.591532638886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45933.591532638886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45933.591532638886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45933.591532638886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45933.591532638886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45933.591532638886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45933.591532638886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45933.591532638886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45933.591532638886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45933.591532638886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45933.591532638886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45933.591532638886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45933.591532638886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45933.591532638886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45933.591532638886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45933.591532638886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45933.591532638886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45933.591532638886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45933.591532638886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45933.591532638886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45933.591532638886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45933.591532638886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45933.591532638886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45933.591532638886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45933.591532638886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45933.591532638886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45933.591532638886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45933.591532638886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45933.591532638886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45933.591532638886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45933.591532638886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45933.591532638886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45933.591532638886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45933.591532638886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45933.591532638886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45933.591532638886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45933.591532638886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45933.591532638886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45933.591532638886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45933.591532638886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45933.591532638886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45933.591532638886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45933.591532638886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45933.591532638886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45933.591532638886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45933.591532638886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45933.591532638886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45933.591532638886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45933.591532638886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45933.591532638886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45933.591532638886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45933.591532638886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45933.591532638886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45933.591532638886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45933.591532638886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45933.591532638886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45933.591532638886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45933.591532638886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45933.591532638886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45933.591532638886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45933.591532638886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45933.591532638886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45933.591532638886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45933.591532638886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45933.591532638886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45933.591532638886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45933.591532638886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45933.591532638886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45933.591532638886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45933.591532638886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45933.591532638886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45933.591532638886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45933.591532638886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45933.591532638886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45933.591532638886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45933.591532638886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45933.591532638886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45933.591532638886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45933.591532638886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45933.591532638886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45933.591532638886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45933.591532638886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45933.591532638886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45933.591532638886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45933.591532638886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45933.591532638886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45933.591532638886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45933.591532638886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45933.591532638886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45933.591532638886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45933.591532638886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45933.591532638886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45933.591532638886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45933.591532638886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45933.591532638886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45933.591532638886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45933.591532638886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45933.591532638886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45933.591532638886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45933.591532638886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45933.591532638886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45933.591532638886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45933.591532638886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45933.591532638886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45933.591532638886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45933.591532638886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45933.591532638886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45933.591532638886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45933.591532638886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45933.591532638886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45933.591532638886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45933.591532638886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45933.591532638886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45933.591532638886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45933.591532638886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45933.591532638886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45933.591532638886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45933.591532638886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45933.591532638886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45933.591532638886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45933.591532638886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45933.591532638886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45933.591532638886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45933.591532638886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45933.591532638886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45933.591532638886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45933.591532638886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45933.591532638886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45933.591532638886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45933.591532638886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45933.591532638886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45933.591532638886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45933.591532638886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45933.591532638886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45933.591532638886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45933.591532638886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45933.591532638886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45933.591532638886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45933.591532638886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45933.591532638886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45933.591532638886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45933.591532638886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45933.591532638886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45933.591532638886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45933.591532638886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45933.591532638886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45933.591532638886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45933.591532638886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45933.591532638886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45933.591532638886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45933.591532638886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45933.591532638886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45933.591532638886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45933.591532638886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45933.591532638886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45933.591532638886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45933.591532638886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45933.591532638886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45933.591532638886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45933.591532638886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45933.591532638886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45933.591532638886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45933.591532638886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45933.591532638886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45933.591532638886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45933.591532638886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45933.591532638886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45933.591532638886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45933.591532638886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45933.591532638886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45933.591532638886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45933.591532638886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45933.591532638886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45933.591532638886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45933.591532638886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45933.591532638886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45933.591532638886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45933.591532638886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45933.591532638886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45933.591532638886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45933.591532638886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45933.591532638886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45933.591532638886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45933.591532638886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45933.591532638886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45933.591532638886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45933.591532638886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45933.591532638886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45933.591532638886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45933.591532638886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45933.591532638886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45933.591532638886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45933.591532638886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45933.591532638886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45933.591532638886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45933.591532638886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45933.591532638886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45933.591532638886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45933.591532638886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45933.591532638886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45933.591532638886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45933.591532638886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45933.591532638886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45933.591532638886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45933.591532638886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45933.591532638886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45933.591532638886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45933.591532638886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45933.591532638886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45933.591532638886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45933.591532638886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45933.591532638886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45933.591532638886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45933.591532638886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45933.591532638886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45933.591532638886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45933.591532638886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45933.591532638886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45933.591532638886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45933.591532638886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45933.591532638886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45933.591532638886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45933.591532638886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45933.591532638886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45933.591532638886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45933.591532638886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45933.591532638886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45933.591532638886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45933.591532638886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45933.591532638886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45933.591532638886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45933.591532638886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45933.591532638886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45933.591532638886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45933.591532638886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45933.591532638886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45933.591532638886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45933.591532638886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45933.591532638886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45933.591532638886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45933.591532638886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45933.591532638886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45933.591532638886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45933.591532638886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45933.591532638886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45933.591532638886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45933.591532638886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45933.591532638886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45933.591532638886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45933.591532638886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45933.591532638886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45933.591532638886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45933.591532638886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45933.591532638886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45933.591532638886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45933.591532638886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45933.591532638886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45933.591532638886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45933.591532638886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45933.591532638886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45933.591532638886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45933.591532638886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45933.591532638886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45933.591532638886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45933.591532638886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45933.591532638886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45933.591532638886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45933.591532638886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45933.591532638886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45933.591532638886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45933.591532638886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45933.591532638886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45933.591532638886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45933.591532638886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45933.591532638886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45933.591532638886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45933.591532638886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45933.591532638886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45933.591532638886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45933.591532638886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45933.591532638886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45933.591532638886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45933.591532638886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45933.591532638886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45933.591532638886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45933.591532638886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45933.591532638886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45933.591532638886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45933.591532638886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45933.591532638886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45933.591532638886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45933.591532638886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45933.591532638886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45933.591532638886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45933.591532638886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45933.591532638886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45933.591532638886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45933.591532638886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45933.591532638886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45933.591532638886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45933.591532638886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45933.591532638886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45933.591532638886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45933.591532638886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45933.591532638886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45933.591532638886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45933.591532638886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45933.591532638886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45933.591532638886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45933.591532638886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45933.591532638886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45933.591532638886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45933.591532638886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45933.591532638886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45933.591532638886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45933.591532638886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45933.591532638886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45933.591532638886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45933.591532638886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45933.591532638886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45933.591532638886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45933.591532638886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45933.591532638886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45933.591532638886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45933.591532638886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45933.591532638886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45933.591532638886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45933.591532638886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45933.591532638886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45933.591532638886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45933.591532638886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45933.591532638886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45933.591532638886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45933.591532638886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45933.591532638886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45933.591532638886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45933.591532638886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45933.591532638886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45933.591532638886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45933.591532638886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45933.591532638886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45933.591532638886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45933.591532638886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45933.591532638886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45933.591532638886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45933.591532638886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45933.591532638886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45933.591532638886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45933.591532638886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45933.591532638886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45933.591532638886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45933.591532638886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45933.591532638886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45933.591532638886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45933.591532638886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45933.591532638886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45933.591532638886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45933.591532638886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45933.591532638886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45933.591532638886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45933.591532638886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45933.591532638886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45933.591532638886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45933.591532638886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45933.591532638886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45933.591532638886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45933.591532638886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45933.591532638886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45933.591532638886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45933.591532638886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45933.591532638886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45933.591532638886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45933.591532638886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45933.591532638886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45933.591532638886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45933.591532638886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45933.591532638886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45933.591532638886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45933.591532638886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45933.591532638886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45933.591532638886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45933.591532638886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45933.591532638886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45933.591532638886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45933.591532638886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45933.591532638886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45933.591532638886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45933.591532638886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45933.591532638886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45933.591532638886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45933.591532638886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45933.591532638886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45933.591532638886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45933.591532638886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45933.591532638886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45933.591532638886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45933.591532638886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45933.591532638886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45933.591532638886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45933.591532638886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45933.591532638886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45933.591532638886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45933.591532638886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45933.591532638886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45933.591532638886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45933.591532638886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45933.591532638886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45933.591532638886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45933.591532638886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45933.591532638886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45933.591532638886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45933.591532638886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45933.591532638886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45933.591532638886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45933.591532638886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45933.591532638886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45933.591532638886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45933.591532638886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45933.591532638886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45933.591532638886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45933.591532638886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45933.591532638886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45933.591532638886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45933.591532638886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45933.591532638886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45933.591532638886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45933.591532638886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45933.591532638886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45933.591532638886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45933.591532638886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45933.591532638886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45933.591532638886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45933.591532638886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45933.591532638886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45933.591532638886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45933.591532638886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45933.591532638886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45933.591532638886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45933.591532638886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45933.591532638886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45933.591532638886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45933.591532638886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45933.591532638886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45933.591532638886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45933.591532638886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45933.591532638886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45933.591532638886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45933.591532638886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45933.591532638886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45933.591532638886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45933.591532638886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45933.591532638886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45933.591532638886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45933.591532638886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45933.591532638886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45933.591532638886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45933.591532638886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45933.591532638886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45933.591532638886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45933.591532638886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45933.591532638886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45933.591532638886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45933.591532638886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45933.591532638886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45933.591532638886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45933.591532638886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45933.591532638886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45933.591532638886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45933.591532638886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45933.591532638886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45933.591532638886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45933.591532638886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45933.591532638886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45933.591532638886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45933.591532638886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45933.591532638886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45933.591532638886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45933.591532638886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45933.591532638886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45933.591532638886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45933.591532638886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45933.591532638886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45933.591532638886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45933.591532638886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45933.591532638886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45933.591532638886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45933.591532638886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45933.591532638886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45933.591532638886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45933.591532638886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45933.591532638886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45933.591532638886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45933.591532638886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45933.591532638886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45933.591532638886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45933.591532638886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45933.591532638886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45933.591532638886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45933.591532638886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45933.591532638886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45933.591532638886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45933.591532638886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45933.591532638886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45933.591532638886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45933.591532638886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45933.591532638886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45933.591532638886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45933.591532638886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45933.591532638886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45933.591532638886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45933.591532638886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45933.591532638886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45933.591532638886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45933.591532638886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45933.591532638886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45933.591532638886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45933.591532638886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45933.591532638886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45933.591532638886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45933.591532638886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45933.591532638886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45933.591532638886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45933.591532638886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45933.591532638886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45933.591532638886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45933.591532638886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45933.591532638886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45933.591532638886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45933.591532638886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45933.591532638886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45933.591532638886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45933.591532638886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45933.591532638886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45933.591532638886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45933.591532638886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45933.591532638886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45933.591532638886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45933.591532638886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45933.591532638886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45933.591532638886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45933.591532638886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45933.591532638886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45933.591532638886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45933.591532638886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45933.591532638886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45933.591532638886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45933.591532638886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45933.591532638886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45933.591532638886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45933.591532638886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45933.591532638886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45933.591532638886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45933.591532638886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45933.591532638886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45933.591532638886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45933.591532638886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45933.591532638886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45933.591532638886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45933.591532638886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45933.591532638886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45933.591532638886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45933.591532638886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45933.591532638886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45933.591532638886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45933.591532638886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45933.591532638886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45933.591532638886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45933.591532638886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45933.591532638886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45933.591532638886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45933.591532638886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45933.591532638886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45933.591532638886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45933.591532638886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45933.591532638886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45933.591532638886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45933.591532638886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45933.591532638886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45933.591532638886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45933.591532638886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45933.591532638886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45933.591532638886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45933.591532638886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45933.591532638886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45933.591532638886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45933.591532638886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45933.591532638886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45933.591532638886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45933.591532638886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45933.591532638886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45933.591532638886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45933.591532638886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45933.591532638886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45933.591532638886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45933.591532638886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45933.591532638886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45933.591532638886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45933.591532638886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45933.591532638886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45933.591532638886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45933.591532638886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45933.591532638886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45933.591532638886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45933.591532638886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45933.591532638886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45933.591532638886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45933.591532638886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45933.591532638886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45933.591532638886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45933.591532638886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45933.591532638886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45933.591532638886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45933.591532638886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45933.591532638886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45933.591532638886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45933.591532638886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45933.591532638886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45933.591532638886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45933.591532638886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45933.591532638886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45933.591532638886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45933.591532638886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45933.591532638886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45933.591532638886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45933.591532638886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45933.591532638886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45933.591532638886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45933.591532638886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45933.591532638886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45933.591532638886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45933.591532638886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45933.591532638886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45933.591532638886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45933.591532638886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45933.591532638886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45933.591532638886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45933.591532638886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45933.591532638886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45933.591532638886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45933.591532638886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45933.591532638886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45933.591532638886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45933.591532638886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45933.591532638886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45933.591532638886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45933.591532638886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45933.591532638886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45933.591532638886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45933.591532638886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45933.591532638886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45933.591532638886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45933.591532638886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45933.591532638886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45933.591532638886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45933.591532638886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45933.591532638886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45933.591532638886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45933.591532638886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45933.591532638886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45933.591532638886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45933.591532638886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45933.591532638886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45933.591532638886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45933.591532638886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45933.591532638886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45933.591532638886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230.11081504628964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2.7012548611091916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25920</v>
      </c>
      <c r="E4" s="112" t="s">
        <v>38964</v>
      </c>
      <c r="F4" s="113">
        <v>45933.468229166669</v>
      </c>
      <c r="G4" s="114">
        <f ca="1">IFERROR(NOW()-F4,"")</f>
        <v>0.12330347221723059</v>
      </c>
      <c r="H4" s="113">
        <v>45933.462314814817</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36364</v>
      </c>
      <c r="E5" s="112" t="s">
        <v>38964</v>
      </c>
      <c r="F5" s="113">
        <v>45933.516493055555</v>
      </c>
      <c r="G5" s="114">
        <f ca="1">IFERROR(NOW()-F5,"")</f>
        <v>7.5039583331090398E-2</v>
      </c>
      <c r="H5" s="113">
        <v>45933.510787037034</v>
      </c>
      <c r="I5" s="110" t="str">
        <f>IFERROR(VLOOKUP(D5,DB!A:F,6,0),"")</f>
        <v>SCECO</v>
      </c>
      <c r="J5" s="110" t="str">
        <f>IFERROR(VLOOKUP(D5,DB!A:G,7,0),"")</f>
        <v>In progress</v>
      </c>
      <c r="K5" s="115" t="s">
        <v>39068</v>
      </c>
      <c r="L5" s="107" t="str">
        <f>IFERROR(VLOOKUP(D5,DB!A:I,9,0),"")</f>
        <v>Latis</v>
      </c>
    </row>
    <row r="6" spans="1:16" ht="15" customHeight="1">
      <c r="A6" s="110" t="s">
        <v>39069</v>
      </c>
      <c r="B6" s="110" t="str">
        <f>IFERROR(VLOOKUP(D6,DB!A:K,11,0),"")</f>
        <v>R4</v>
      </c>
      <c r="C6" s="111">
        <v>1</v>
      </c>
      <c r="D6" s="107" t="s">
        <v>36845</v>
      </c>
      <c r="E6" s="112" t="s">
        <v>38964</v>
      </c>
      <c r="F6" s="113">
        <v>45933.509375000001</v>
      </c>
      <c r="G6" s="114">
        <f ca="1">IFERROR(NOW()-F6,"")</f>
        <v>8.2157638884382322E-2</v>
      </c>
      <c r="H6" s="113">
        <v>45933.538194444445</v>
      </c>
      <c r="I6" s="110" t="str">
        <f>IFERROR(VLOOKUP(D6,DB!A:F,6,0),"")</f>
        <v>Generator-SG</v>
      </c>
      <c r="J6" s="110" t="str">
        <f>IFERROR(VLOOKUP(D6,DB!A:G,7,0),"")</f>
        <v>Weak</v>
      </c>
      <c r="K6" s="115" t="s">
        <v>39070</v>
      </c>
      <c r="L6" s="107" t="str">
        <f>IFERROR(VLOOKUP(D6,DB!A:I,9,0),"")</f>
        <v>Latis</v>
      </c>
    </row>
    <row r="7" spans="1:16" ht="15" customHeight="1">
      <c r="A7" s="110"/>
      <c r="B7" s="110" t="str">
        <f>IFERROR(VLOOKUP(D7,DB!A:K,11,0),"")</f>
        <v/>
      </c>
      <c r="C7" s="111"/>
      <c r="D7" s="107"/>
      <c r="E7" s="112"/>
      <c r="F7" s="113"/>
      <c r="G7" s="114">
        <f ca="1">IFERROR(NOW()-F7,"")</f>
        <v>45933.591532638886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45933.591532638886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45933.591532638886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45933.591532638886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45933.591532638886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45933.591532638886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45933.591532638886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45933.591532638886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45933.591532638886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45933.591532638886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45933.591532638886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45933.591532638886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45933.591532638886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45933.591532638886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45933.591532638886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45933.591532638886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45933.591532638886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45933.591532638886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45933.591532638886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45933.591532638886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45933.591532638886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45933.591532638886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45933.591532638886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45933.591532638886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45933.591532638886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45933.591532638886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45933.591532638886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45933.591532638886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45933.591532638886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45933.591532638886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45933.591532638886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45933.591532638886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45933.591532638886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45933.591532638886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45933.591532638886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45933.591532638886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45933.591532638886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45933.591532638886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45933.591532638886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45933.591532638886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45933.591532638886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45933.591532638886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45933.591532638886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45933.591532638886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45933.591532638886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45933.591532638886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45933.591532638886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45933.591532638886</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41.759472453697526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39047</v>
      </c>
      <c r="F3" s="38">
        <v>45926.188877314817</v>
      </c>
      <c r="G3" s="39">
        <f ca="1">IFERROR(NOW()-F3,"-")</f>
        <v>7.402655324069201</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45933.591532638886</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45933.591532638886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45933.591532638886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45933.591532638886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45933.591532638886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45933.591532638886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45933.591532638886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45933.591532638886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45933.591532638886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45933.591532638886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45933.591532638886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45933.591532638886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45933.591532638886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45933.591532638886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45933.591532638886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45933.591532638886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45933.591532638886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45933.591532638886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45933.591532638886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45933.591532638886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45933.591532638886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45933.591532638886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45933.591532638886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45933.591532638886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45933.591532638886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45933.591532638886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45933.591532638886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45933.591532638886</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45933.591532638886</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45933.591532638886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45933.591532638886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45933.591532638886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45933.591532638886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45933.591532638886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45933.591532638886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45933.591532638886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45933.591532638886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45933.591532638886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45933.591532638886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45933.591532638886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45933.591532638886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45933.591532638886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45933.591532638886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45933.591532638886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45933.591532638886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45933.591532638886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45933.591532638886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45933.591532638886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45933.591532638886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45933.591532638886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45933.591532638886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45933.591532638886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45933.591532638886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45933.591532638886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45933.591532638886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45933.591532638886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45933.591532638886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45933.591532638886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45933.591532638886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45933.591532638886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45933.591532638886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45933.591532638886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45933.591532638886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45933.591532638886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45933.591532638886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45933.591532638886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45933.591532638886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45933.591532638886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45933.591532638886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45933.591532638886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45933.591532638886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45933.591532638886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45933.591532638886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45933.591532638886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45933.591532638886</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45933.591532638886</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45933.591532638886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45933.591532638886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45933.591532638886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45933.591532638886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45933.591532638886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45933.591532638886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45933.591532638886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45933.591532638886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45933.591532638886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45933.591532638886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45933.591532638886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45933.591532638886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45933.591532638886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45933.591532638886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45933.591532638886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45933.591532638886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45933.591532638886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45933.591532638886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45933.591532638886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45933.591532638886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45933.591532638886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45933.591532638886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45933.591532638886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45933.591532638886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45933.591532638886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45933.591532638886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45933.591532638886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45933.591532638886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45933.591532638886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45933.591532638886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45933.591532638886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45933.591532638886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45933.591532638886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45933.591532638886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45933.591532638886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45933.591532638886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45933.591532638886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45933.591532638886</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45933.591532638886</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45933.591532638886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45933.591532638886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45933.591532638886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45933.591532638886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45933.591532638886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45933.591532638886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45933.591532638886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45933.591532638886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45933.591532638886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45933.591532638886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45933.591532638886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45933.591532638886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45933.591532638886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45933.591532638886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45933.591532638886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45933.591532638886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45933.591532638886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45933.591532638886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45933.591532638886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45933.591532638886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45933.591532638886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45933.591532638886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45933.591532638886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45933.591532638886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45933.591532638886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45933.591532638886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45933.591532638886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45933.591532638886</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45933.591532638886</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45933.591532638886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45933.591532638886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45933.591532638886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45933.591532638886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45933.591532638886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45933.591532638886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45933.591532638886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45933.591532638886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45933.591532638886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45933.591532638886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45933.591532638886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45933.591532638886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45933.591532638886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45933.591532638886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45933.591532638886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45933.591532638886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45933.591532638886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45933.591532638886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45933.591532638886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45933.591532638886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45933.591532638886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45933.591532638886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45933.591532638886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45933.591532638886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45933.591532638886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45933.591532638886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45933.591532638886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45933.591532638886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45933.591532638886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45933.591532638886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45933.591532638886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45933.591532638886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45933.591532638886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45933.591532638886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45933.591532638886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45933.591532638886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45933.591532638886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45933.591532638886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45933.591532638886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45933.591532638886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45933.591532638886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45933.591532638886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45933.591532638886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45933.591532638886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45933.591532638886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45933.591532638886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45933.591532638886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45933.591532638886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45933.591532638886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45933.591532638886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45933.591532638886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45933.591532638886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45933.591532638886</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45933.591532638886</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45929.14371527778</v>
      </c>
      <c r="G2" s="139">
        <f ca="1">IFERROR(NOW()-F2,"-")</f>
        <v>4.4478173611059901</v>
      </c>
      <c r="H2" s="137">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6.8186854166633566</v>
      </c>
      <c r="H3" s="137">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0.77288680554920575</v>
      </c>
      <c r="H4" s="138">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39080</v>
      </c>
      <c r="B5" s="137" t="str">
        <f>IFERROR(VLOOKUP(D5,DB!A:K,11,0),"")</f>
        <v>R6</v>
      </c>
      <c r="C5" s="137">
        <v>3</v>
      </c>
      <c r="D5" s="137" t="s">
        <v>32068</v>
      </c>
      <c r="E5" s="137" t="s">
        <v>38964</v>
      </c>
      <c r="F5" s="140">
        <v>45933.467604166668</v>
      </c>
      <c r="G5" s="137">
        <f ca="1">IFERROR(NOW()-F5,"-")</f>
        <v>0.12392847221781267</v>
      </c>
      <c r="H5" s="140">
        <v>45933.490983796299</v>
      </c>
      <c r="I5" s="137" t="str">
        <f>IFERROR(VLOOKUP(D5,DB!A:F,6,0),"")</f>
        <v>SCECO</v>
      </c>
      <c r="J5" s="137" t="str">
        <f>IFERROR(VLOOKUP(D5,DB!A:G,7,0),"")</f>
        <v>Dead</v>
      </c>
      <c r="K5" s="137" t="s">
        <v>39081</v>
      </c>
      <c r="L5" s="137" t="str">
        <f>IFERROR(VLOOKUP(D5,DB!A:I,9,0),"")</f>
        <v>Latis</v>
      </c>
    </row>
    <row r="6" spans="1:16383" ht="31.5" customHeight="1">
      <c r="A6" s="121"/>
      <c r="B6" s="137" t="str">
        <f>IFERROR(VLOOKUP(D6,DB!A:K,11,0),"")</f>
        <v/>
      </c>
      <c r="C6" s="137"/>
      <c r="D6" s="137"/>
      <c r="E6" s="137"/>
      <c r="F6" s="137"/>
      <c r="G6" s="137">
        <f ca="1">IFERROR(NOW()-F6,"-")</f>
        <v>45933.591532638886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45933.591532638886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45933.591532638886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45933.591532638886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45933.591532638886</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45933.591532638886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45933.591532638886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45933.591532638886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45933.591532638886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45933.591532638886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45933.591532638886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45933.591532638886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45933.591532638886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45933.591532638886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45933.591532638886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45933.591532638886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45933.591532638886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45933.591532638886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45933.591532638886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45933.591532638886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45933.591532638886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45933.591532638886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45933.591532638886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45933.591532638886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45933.591532638886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45933.591532638886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45933.591532638886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45933.591532638886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45933.591532638886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45933.591532638886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45933.591532638886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45933.591532638886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45933.591532638886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45933.591532638886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45933.591532638886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45933.591532638886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45933.591532638886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45933.591532638886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45933.591532638886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45933.591532638886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45933.591532638886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45933.591532638886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45933.591532638886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45933.591532638886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45933.591532638886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45933.591532638886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45933.591532638886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45933.591532638886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45933.591532638886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45933.591532638886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45933.591532638886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45933.591532638886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45933.591532638886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45933.591532638886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45933.591532638886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45933.591532638886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45933.591532638886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45933.591532638886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45933.591532638886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45933.591532638886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45933.591532638886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45933.591532638886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45933.591532638886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45933.591532638886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45933.591532638886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45933.591532638886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45933.591532638886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45933.591532638886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45933.591532638886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45933.591532638886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45933.591532638886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45933.591532638886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45933.591532638886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45933.591532638886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45933.591532638886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45933.591532638886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45933.591532638886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45933.591532638886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45933.591532638886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45933.591532638886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45933.591532638886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45933.591532638886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45933.591532638886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45933.591532638886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45933.591532638886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45933.591532638886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45933.591532638886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45933.591532638886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45933.591532638886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45933.591532638886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45933.591532638886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45933.591532638886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45933.591532638886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45933.591532638886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45933.591532638886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45933.591532638886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45933.591532638886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45933.591532638886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45933.591532638886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45933.591532638886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45933.591532638886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45933.591532638886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45933.591532638886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45933.591532638886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45933.591532638886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45933.591532638886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45933.591532638886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45933.591532638886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45933.591532638886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45933.591532638886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45933.591532638886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45933.591532638886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45933.591532638886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45933.591532638886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45933.591532638886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45933.591532638886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45933.591532638886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45933.591532638886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45933.591532638886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45933.591532638886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45933.591532638886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45933.591532638886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45933.591532638886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45933.591532638886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45933.591532638886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45933.591532638886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45933.591532638886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45933.591532638886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45933.591532638886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45933.591532638886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45933.591532638886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45933.591532638886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45933.591532638886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45933.591532638886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45933.591532638886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45933.591532638886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45933.591532638886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45933.591532638886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45933.591532638886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45933.591532638886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45933.591532638886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45933.591532638886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45933.591532638886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45933.591532638886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45933.591532638886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45933.591532638886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45933.591532638886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45933.591532638886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45933.591532638886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45933.591532638886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45933.591532638886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45933.591532638886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45933.591532638886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45933.591532638886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45933.591532638886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45933.591532638886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45933.591532638886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45933.591532638886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45933.591532638886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45933.591532638886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45933.591532638886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45933.591532638886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45933.591532638886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45933.591532638886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45933.591532638886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45933.591532638886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45933.591532638886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45933.591532638886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45933.591532638886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45933.591532638886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45933.591532638886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45933.591532638886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45933.591532638886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45933.591532638886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45933.591532638886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45933.591532638886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45933.591532638886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45933.591532638886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45933.591532638886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45933.591532638886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45933.591532638886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45933.591532638886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45933.591532638886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45933.591532638886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45933.591532638886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45933.591532638886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45933.591532638886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45933.591532638886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45933.591532638886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45933.591532638886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45933.591532638886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45933.591532638886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45933.591532638886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45933.591532638886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45933.591532638886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45933.591532638886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45933.591532638886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45933.591532638886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45933.591532638886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45933.591532638886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45933.591532638886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45933.591532638886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45933.591532638886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45933.591532638886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45933.591532638886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45933.591532638886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45933.591532638886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45933.591532638886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45933.591532638886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45933.591532638886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45933.591532638886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45933.591532638886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45933.591532638886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45933.591532638886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45933.591532638886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45933.591532638886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45933.591532638886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45933.591532638886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45933.591532638886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45933.591532638886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45933.591532638886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45933.591532638886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45933.591532638886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45933.591532638886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45933.591532638886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45933.591532638886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45933.591532638886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45933.591532638886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45933.591532638886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45933.591532638886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45933.591532638886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45933.591532638886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45933.591532638886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45933.591532638886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45933.591532638886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45933.591532638886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45933.591532638886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45933.591532638886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45933.591532638886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45933.591532638886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45933.591532638886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45933.591532638886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45933.591532638886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45933.591532638886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45933.591532638886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45933.591532638886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45933.591532638886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45933.591532638886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45933.591532638886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45933.591532638886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45933.591532638886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45933.591532638886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45933.591532638886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45933.591532638886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45933.591532638886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45933.591532638886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45933.591532638886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45933.591532638886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45933.591532638886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45933.591532638886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45933.591532638886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45933.591532638886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45933.591532638886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45933.591532638886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45933.591532638886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45933.591532638886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45933.591532638886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45933.591532638886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45933.591532638886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45933.591532638886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45933.591532638886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45933.591532638886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45933.591532638886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45933.591532638886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45933.591532638886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45933.591532638886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45933.591532638886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45933.591532638886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45933.591532638886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45933.591532638886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45933.591532638886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45933.591532638886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45933.591532638886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45933.591532638886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45933.591532638886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45933.591532638886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45933.591532638886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45933.591532638886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45933.591532638886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45933.591532638886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45933.591532638886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45933.591532638886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45933.591532638886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45933.591532638886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45933.591532638886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45933.591532638886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45933.591532638886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45933.591532638886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45933.591532638886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45933.591532638886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45933.591532638886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45933.591532638886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45933.591532638886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45933.591532638886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45933.591532638886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45933.591532638886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45933.591532638886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45933.591532638886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45933.591532638886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45933.591532638886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45933.591532638886</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