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19" documentId="13_ncr:1_{F6CB121F-512D-4AA6-A0C1-0FB36C537598}" xr6:coauthVersionLast="47" xr6:coauthVersionMax="47" xr10:uidLastSave="{FCB0BA8E-0AB6-44DF-A1B9-D4FBA33BD93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<sst xmlns="http://schemas.openxmlformats.org/spreadsheetml/2006/main" count="178583" uniqueCount="39074">
  <si>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</si>
  <si>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</si>
  <si>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</si>
  <si>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</si>
  <si>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</si>
  <si>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</si>
  <si>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</si>
  <si>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</si>
  <si>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</si>
  <si>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</si>
  <si>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</si>
  <si>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</si>
  <si>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</si>
  <si>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</si>
  <si>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</si>
  <si>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</si>
  <si>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</si>
  <si>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</si>
  <si>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</si>
  <si>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</si>
  <si>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</si>
  <si>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</si>
  <si>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</si>
  <si>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</si>
  <si>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</si>
  <si>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</si>
  <si>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</si>
  <si>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</si>
  <si>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</si>
  <si>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</si>
  <si>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</si>
  <si>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</si>
  <si>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</si>
  <si>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</si>
  <si>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</si>
  <si>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</si>
  <si>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</si>
  <si>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</si>
  <si>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</si>
  <si>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</si>
  <si>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</si>
  <si>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</si>
  <si>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</si>
  <si>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</si>
  <si>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</si>
  <si>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</si>
  <si>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</si>
  <si>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</si>
  <si>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</si>
  <si>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</si>
  <si>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</si>
  <si>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</si>
  <si>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</si>
  <si>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</si>
  <si>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</si>
  <si>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</si>
  <si>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</si>
  <si>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</si>
  <si>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</si>
  <si>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</si>
  <si>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</si>
  <si>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</si>
  <si>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</si>
  <si>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</si>
  <si>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</si>
  <si>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</si>
  <si>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</si>
  <si>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</si>
  <si>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</si>
  <si>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</si>
  <si>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</si>
  <si>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</si>
  <si>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</si>
  <si>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</si>
  <si>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</si>
  <si>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</si>
  <si>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</si>
  <si>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</si>
  <si>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</si>
  <si>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</si>
  <si>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</si>
  <si>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</si>
  <si>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</si>
  <si>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</si>
  <si>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</si>
  <si>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</si>
  <si>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</si>
  <si>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</si>
  <si>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</si>
  <si>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</si>
  <si>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</si>
  <si>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</si>
  <si>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</si>
  <si>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</si>
  <si>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</si>
  <si>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</si>
  <si>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</si>
  <si>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</si>
  <si>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</si>
  <si>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</si>
  <si>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</si>
  <si>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</si>
  <si>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</si>
  <si>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</si>
  <si>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</si>
  <si>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</si>
  <si>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</si>
  <si>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</si>
  <si>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</si>
  <si>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</si>
  <si>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</si>
  <si>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</si>
  <si>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</si>
  <si>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</si>
  <si>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</si>
  <si>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</si>
  <si>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</si>
  <si>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</si>
  <si>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</si>
  <si>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</si>
  <si>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</si>
  <si>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</si>
  <si>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</si>
  <si>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</si>
  <si>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</si>
  <si>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</si>
  <si>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</si>
  <si>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</si>
  <si>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</si>
  <si>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</si>
  <si>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</si>
  <si>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</si>
  <si>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</si>
  <si>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</si>
  <si>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</si>
  <si>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</si>
  <si>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</si>
  <si>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</si>
  <si>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</si>
  <si>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</si>
  <si>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</si>
  <si>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</si>
  <si>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</si>
  <si>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</si>
  <si>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</si>
  <si>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</si>
  <si>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</si>
  <si>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</si>
  <si>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</si>
  <si>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</si>
  <si>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</si>
  <si>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</si>
  <si>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</si>
  <si>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</si>
  <si>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</si>
  <si>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</si>
  <si>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</si>
  <si>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</si>
  <si>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</si>
  <si>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</si>
  <si>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</si>
  <si>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</si>
  <si>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</si>
  <si>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</si>
  <si>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</si>
  <si>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</si>
  <si>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</si>
  <si>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</si>
  <si>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</si>
  <si>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</si>
  <si>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</si>
  <si>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</si>
  <si>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</si>
  <si>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</si>
  <si>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</si>
  <si>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</si>
  <si>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</si>
  <si>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</si>
  <si>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</si>
  <si>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</si>
  <si>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</si>
  <si>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</si>
  <si>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</si>
  <si>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</si>
  <si>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</si>
  <si>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</si>
  <si>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</si>
  <si>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</si>
  <si>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</si>
  <si>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</si>
  <si>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</si>
  <si>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</si>
  <si>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</si>
  <si>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</si>
  <si>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</si>
  <si>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</si>
  <si>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</si>
  <si>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</si>
  <si>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</si>
  <si>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</si>
  <si>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</si>
  <si>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</si>
  <si>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</si>
  <si>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</si>
  <si>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</si>
  <si>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</si>
  <si>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</si>
  <si>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</si>
  <si>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</si>
  <si>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</si>
  <si>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</si>
  <si>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</si>
  <si>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</si>
  <si>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</si>
  <si>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</si>
  <si>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</si>
  <si>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</si>
  <si>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</si>
  <si>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</si>
  <si>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</si>
  <si>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</si>
  <si>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</si>
  <si>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</si>
  <si>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</si>
  <si>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</si>
  <si>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</si>
  <si>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</si>
  <si>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</si>
  <si>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</si>
  <si>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</si>
  <si>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</si>
  <si>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</si>
  <si>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</si>
  <si>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</si>
  <si>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</si>
  <si>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</si>
  <si>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</si>
  <si>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</si>
  <si>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</si>
  <si>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</si>
  <si>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</si>
  <si>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</si>
  <si>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</si>
  <si>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</si>
  <si>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</si>
  <si>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</si>
  <si>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</si>
  <si>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</si>
  <si>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</si>
  <si>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</si>
  <si>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</si>
  <si>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</si>
  <si>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</si>
  <si>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</si>
  <si>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</si>
  <si>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</si>
  <si>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</si>
  <si>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</si>
  <si>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</si>
  <si>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</si>
  <si>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</si>
  <si>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</si>
  <si>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</si>
  <si>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</si>
  <si>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</si>
  <si>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</si>
  <si>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</si>
  <si>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</si>
  <si>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</si>
  <si>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</si>
  <si>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</si>
  <si>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</si>
  <si>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</si>
  <si>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</si>
  <si>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</si>
  <si>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</si>
  <si>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</si>
  <si>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</si>
  <si>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</si>
  <si>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</si>
  <si>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</si>
  <si>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</si>
  <si>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</si>
  <si>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</si>
  <si>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</si>
  <si>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</si>
  <si>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</si>
  <si>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</si>
  <si>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</si>
  <si>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</si>
  <si>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</si>
  <si>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</si>
  <si>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</si>
  <si>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</si>
  <si>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</si>
  <si>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</si>
  <si>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</si>
  <si>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</si>
  <si>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</si>
  <si>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</si>
  <si>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</si>
  <si>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</si>
  <si>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</si>
  <si>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</si>
  <si>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</si>
  <si>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</si>
  <si>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</si>
  <si>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</si>
  <si>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</si>
  <si>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</si>
  <si>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</si>
  <si>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</si>
  <si>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</si>
  <si>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</si>
  <si>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</si>
  <si>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</si>
  <si>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</si>
  <si>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</si>
  <si>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</si>
  <si>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</si>
  <si>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</si>
  <si>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</si>
  <si>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</si>
  <si>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</si>
  <si>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</si>
  <si>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</si>
  <si>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</si>
  <si>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</si>
  <si>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</si>
  <si>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</si>
  <si>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</si>
  <si>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</si>
  <si>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</si>
  <si>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</si>
  <si>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</si>
  <si>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</si>
  <si>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</si>
  <si>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</si>
  <si>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</si>
  <si>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</si>
  <si>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</si>
  <si>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</si>
  <si>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</si>
  <si>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</si>
  <si>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</si>
  <si>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</si>
  <si>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</si>
  <si>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</si>
  <si>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</si>
  <si>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</si>
  <si>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</si>
  <si>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</si>
  <si>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</si>
  <si>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</si>
  <si>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</si>
  <si>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</si>
  <si>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</si>
  <si>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</si>
  <si>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</si>
  <si>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</si>
  <si>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</si>
  <si>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</si>
  <si>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</si>
  <si>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</si>
  <si>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</si>
  <si>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</si>
  <si>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</si>
  <si>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</si>
  <si>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</si>
  <si>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</si>
  <si>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</si>
  <si>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</si>
  <si>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</si>
  <si>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</si>
  <si>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</si>
  <si>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</si>
  <si>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</si>
  <si>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</si>
  <si>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</si>
  <si>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</si>
  <si>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</si>
  <si>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</si>
  <si>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</si>
  <si>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</si>
  <si>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</si>
  <si>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</si>
  <si>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</si>
  <si>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</si>
  <si>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</si>
  <si>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</si>
  <si>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</si>
  <si>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</si>
  <si>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</si>
  <si>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</si>
  <si>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</si>
  <si>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</si>
  <si>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</si>
  <si>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</si>
  <si>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</si>
  <si>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</si>
  <si>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</si>
  <si>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</si>
  <si>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</si>
  <si>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</si>
  <si>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</si>
  <si>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</si>
  <si>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</si>
  <si>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</si>
  <si>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</si>
  <si>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</si>
  <si>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</si>
  <si>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</si>
  <si>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</si>
  <si>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</si>
  <si>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</si>
  <si>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</si>
  <si>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</si>
  <si>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</si>
  <si>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</si>
  <si>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</si>
  <si>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</si>
  <si>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</si>
  <si>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</si>
  <si>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</si>
  <si>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</si>
  <si>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</si>
  <si>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</si>
  <si>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</si>
  <si>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</si>
  <si>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</si>
  <si>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</si>
  <si>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</si>
  <si>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</si>
  <si>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</si>
  <si>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</si>
  <si>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</si>
  <si>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</si>
  <si>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</si>
  <si>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</si>
  <si>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</si>
  <si>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</si>
  <si>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</si>
  <si>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</si>
  <si>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</si>
  <si>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</si>
  <si>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</si>
  <si>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</si>
  <si>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</si>
  <si>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</si>
  <si>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</si>
  <si>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</si>
  <si>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</si>
  <si>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</si>
  <si>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</si>
  <si>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</si>
  <si>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</si>
  <si>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</si>
  <si>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</si>
  <si>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</si>
  <si>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</si>
  <si>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</si>
  <si>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</si>
  <si>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</si>
  <si>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</si>
  <si>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</si>
  <si>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</si>
  <si>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</si>
  <si>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</si>
  <si>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</si>
  <si>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</si>
  <si>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</si>
  <si>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</si>
  <si>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</si>
  <si>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</si>
  <si>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</si>
  <si>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</si>
  <si>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</si>
  <si>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</si>
  <si>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</si>
  <si>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</si>
  <si>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</si>
  <si>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</si>
  <si>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</si>
  <si>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</si>
  <si>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</si>
  <si>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</si>
  <si>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</si>
  <si>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</si>
  <si>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</si>
  <si>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</si>
  <si>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</si>
  <si>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</si>
  <si>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</si>
  <si>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</si>
  <si>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</si>
  <si>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</si>
  <si>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</si>
  <si>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</si>
  <si>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</si>
  <si>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</si>
  <si>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</si>
  <si>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</si>
  <si>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</si>
  <si>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</si>
  <si>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</si>
  <si>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</si>
  <si>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</si>
  <si>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</si>
  <si>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</si>
  <si>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</si>
  <si>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</si>
  <si>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</si>
  <si>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</si>
  <si>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</si>
  <si>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</si>
  <si>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</si>
  <si>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</si>
  <si>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</si>
  <si>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</si>
  <si>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</si>
  <si>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</si>
  <si>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</si>
  <si>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</si>
  <si>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</si>
  <si>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</si>
  <si>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</si>
  <si>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</si>
  <si>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</si>
  <si>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</si>
  <si>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</si>
  <si>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</si>
  <si>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</si>
  <si>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</si>
  <si>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</si>
  <si>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</si>
  <si>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</si>
  <si>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</si>
  <si>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</si>
  <si>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</si>
  <si>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</si>
  <si>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</si>
  <si>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</si>
  <si>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</si>
  <si>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</si>
  <si>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</si>
  <si>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</si>
  <si>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</si>
  <si>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</si>
  <si>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</si>
  <si>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</si>
  <si>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</si>
  <si>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</si>
  <si>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</si>
  <si>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</si>
  <si>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</si>
  <si>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</si>
  <si>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</si>
  <si>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</si>
  <si>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</si>
  <si>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</si>
  <si>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</si>
  <si>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</si>
  <si>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</si>
  <si>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</si>
  <si>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</si>
  <si>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</si>
  <si>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</si>
  <si>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</si>
  <si>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</si>
  <si>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</si>
  <si>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</si>
  <si>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</si>
  <si>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</si>
  <si>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</si>
  <si>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</si>
  <si>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</si>
  <si>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</si>
  <si>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</si>
  <si>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</si>
  <si>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</si>
  <si>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</si>
  <si>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</si>
  <si>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</si>
  <si>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</si>
  <si>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</si>
  <si>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</si>
  <si>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</si>
  <si>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</si>
  <si>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</si>
  <si>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</si>
  <si>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</si>
  <si>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</si>
  <si>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</si>
  <si>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</si>
  <si>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</si>
  <si>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</si>
  <si>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</si>
  <si>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</si>
  <si>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</si>
  <si>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</si>
  <si>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</si>
  <si>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</si>
  <si>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</si>
  <si>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</si>
  <si>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</si>
  <si>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</si>
  <si>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</si>
  <si>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</si>
  <si>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</si>
  <si>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</si>
  <si>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</si>
  <si>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</si>
  <si>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</si>
  <si>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</si>
  <si>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</si>
  <si>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</si>
  <si>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</si>
  <si>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</si>
  <si>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</si>
  <si>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</si>
  <si>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</si>
  <si>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</si>
  <si>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</si>
  <si>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</si>
  <si>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</si>
  <si>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</si>
  <si>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</si>
  <si>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</si>
  <si>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</si>
  <si>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</si>
  <si>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</si>
  <si>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</si>
  <si>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</si>
  <si>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</si>
  <si>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</si>
  <si>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</si>
  <si>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</si>
  <si>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</si>
  <si>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</si>
  <si>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</si>
  <si>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</si>
  <si>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</si>
  <si>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</si>
  <si>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</si>
  <si>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</si>
  <si>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</si>
  <si>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</si>
  <si>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</si>
  <si>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</si>
  <si>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</si>
  <si>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</si>
  <si>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</si>
  <si>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</si>
  <si>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</si>
  <si>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</si>
  <si>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</si>
  <si>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</si>
  <si>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</si>
  <si>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</si>
  <si>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</si>
  <si>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</si>
  <si>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</si>
  <si>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</si>
  <si>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</si>
  <si>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</si>
  <si>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</si>
  <si>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</si>
  <si>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</si>
  <si>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</si>
  <si>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</si>
  <si>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</si>
  <si>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</si>
  <si>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</si>
  <si>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</si>
  <si>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</si>
  <si>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</si>
  <si>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</si>
  <si>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</si>
  <si>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</si>
  <si>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</si>
  <si>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</si>
  <si>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</si>
  <si>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</si>
  <si>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</si>
  <si>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</si>
  <si>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</si>
  <si>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</si>
  <si>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</si>
  <si>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</si>
  <si>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</si>
  <si>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</si>
  <si>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</si>
  <si>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</si>
  <si>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</si>
  <si>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</si>
  <si>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</si>
  <si>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</si>
  <si>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</si>
  <si>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</si>
  <si>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</si>
  <si>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</si>
  <si>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</si>
  <si>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</si>
  <si>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</si>
  <si>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</si>
  <si>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</si>
  <si>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</si>
  <si>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</si>
  <si>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</si>
  <si>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</si>
  <si>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</si>
  <si>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</si>
  <si>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</si>
  <si>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</si>
  <si>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</si>
  <si>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</si>
  <si>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</si>
  <si>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</si>
  <si>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</si>
  <si>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</si>
  <si>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</si>
  <si>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</si>
  <si>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</si>
  <si>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</si>
  <si>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</si>
  <si>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</si>
  <si>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</si>
  <si>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</si>
  <si>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</si>
  <si>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</si>
  <si>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</si>
  <si>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</si>
  <si>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</si>
  <si>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</si>
  <si>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</si>
  <si>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</si>
  <si>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</si>
  <si>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</si>
  <si>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</si>
  <si>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</si>
  <si>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</si>
  <si>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</si>
  <si>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</si>
  <si>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</si>
  <si>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</si>
  <si>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</si>
  <si>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</si>
  <si>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</si>
  <si>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</si>
  <si>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</si>
  <si>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</si>
  <si>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</si>
  <si>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</si>
  <si>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</si>
  <si>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</si>
  <si>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</si>
  <si>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</si>
  <si>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</si>
  <si>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</si>
  <si>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</si>
  <si>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</si>
  <si>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</si>
  <si>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</si>
  <si>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</si>
  <si>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</si>
  <si>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</si>
  <si>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</si>
  <si>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</si>
  <si>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</si>
  <si>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</si>
  <si>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</si>
  <si>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</si>
  <si>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</si>
  <si>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</si>
  <si>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</si>
  <si>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</si>
  <si>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</si>
  <si>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</si>
  <si>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</si>
  <si>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</si>
  <si>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</si>
  <si>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</si>
  <si>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</si>
  <si>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</si>
  <si>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</si>
  <si>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</si>
  <si>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</si>
  <si>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</si>
  <si>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</si>
  <si>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</si>
  <si>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</si>
  <si>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</si>
  <si>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</si>
  <si>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</si>
  <si>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</si>
  <si>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</si>
  <si>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</si>
  <si>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</si>
  <si>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</si>
  <si>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</si>
  <si>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</si>
  <si>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</si>
  <si>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</si>
  <si>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</si>
  <si>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</si>
  <si>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</si>
  <si>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</si>
  <si>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</si>
  <si>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</si>
  <si>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</si>
  <si>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</si>
  <si>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</si>
  <si>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</si>
  <si>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</si>
  <si>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</si>
  <si>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</si>
  <si>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</si>
  <si>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</si>
  <si>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</si>
  <si>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</si>
  <si>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</si>
  <si>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</si>
  <si>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</si>
  <si>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</si>
  <si>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</si>
  <si>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</si>
  <si>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</si>
  <si>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</si>
  <si>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</si>
  <si>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</si>
  <si>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</si>
  <si>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</si>
  <si>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</si>
  <si>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</si>
  <si>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</si>
  <si>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</si>
  <si>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</si>
  <si>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</si>
  <si>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</si>
  <si>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</si>
  <si>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</si>
  <si>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</si>
  <si>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</si>
  <si>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</si>
  <si>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</si>
  <si>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</si>
  <si>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</si>
  <si>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</si>
  <si>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</si>
  <si>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</si>
  <si>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</si>
  <si>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</si>
  <si>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</si>
  <si>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</si>
  <si>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</si>
  <si>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</si>
  <si>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</si>
  <si>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</si>
  <si>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</si>
  <si>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</si>
  <si>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</si>
  <si>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</si>
  <si>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</si>
  <si>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</si>
  <si>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</si>
  <si>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</si>
  <si>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</si>
  <si>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</si>
  <si>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</si>
  <si>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</si>
  <si>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</si>
  <si>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</si>
  <si>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</si>
  <si>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</si>
  <si>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</si>
  <si>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</si>
  <si>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</si>
  <si>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</si>
  <si>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</si>
  <si>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</si>
  <si>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</si>
  <si>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</si>
  <si>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</si>
  <si>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</si>
  <si>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</si>
  <si>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</si>
  <si>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</si>
  <si>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</si>
  <si>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</si>
  <si>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</si>
  <si>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</si>
  <si>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</si>
  <si>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</si>
  <si>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</si>
  <si>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</si>
  <si>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</si>
  <si>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</si>
  <si>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</si>
  <si>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</si>
  <si>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</si>
  <si>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</si>
  <si>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</si>
  <si>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</si>
  <si>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</si>
  <si>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</si>
  <si>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</si>
  <si>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</si>
  <si>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</si>
  <si>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</si>
  <si>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</si>
  <si>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</si>
  <si>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</si>
  <si>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</si>
  <si>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</si>
  <si>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</si>
  <si>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</si>
  <si>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</si>
  <si>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</si>
  <si>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</si>
  <si>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</si>
  <si>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</si>
  <si>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</si>
  <si>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</si>
  <si>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</si>
  <si>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</si>
  <si>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</si>
  <si>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</si>
  <si>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</si>
  <si>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</si>
  <si>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</si>
  <si>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</si>
  <si>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</si>
  <si>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</si>
  <si>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</si>
  <si>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</si>
  <si>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</si>
  <si>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</si>
  <si>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</si>
  <si>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</si>
  <si>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</si>
  <si>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</si>
  <si>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</si>
  <si>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</si>
  <si>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</si>
  <si>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</si>
  <si>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</si>
  <si>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</si>
  <si>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</si>
  <si>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</si>
  <si>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</si>
  <si>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</si>
  <si>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</si>
  <si>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</si>
  <si>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</si>
  <si>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</si>
  <si>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</si>
  <si>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</si>
  <si>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</si>
  <si>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</si>
  <si>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</si>
  <si>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</si>
  <si>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</si>
  <si>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</si>
  <si>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</si>
  <si>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</si>
  <si>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</si>
  <si>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</si>
  <si>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</si>
  <si>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</si>
  <si>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</si>
  <si>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</si>
  <si>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</si>
  <si>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</si>
  <si>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</si>
  <si>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</si>
  <si>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</si>
  <si>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</si>
  <si>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</si>
  <si>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</si>
  <si>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</si>
  <si>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</si>
  <si>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</si>
  <si>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</si>
  <si>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</si>
  <si>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</si>
  <si>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</si>
  <si>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</si>
  <si>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</si>
  <si>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</si>
  <si>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</si>
  <si>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</si>
  <si>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</si>
  <si>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</si>
  <si>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</si>
  <si>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</si>
  <si>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</si>
  <si>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</si>
  <si>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</si>
  <si>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</si>
  <si>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</si>
  <si>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</si>
  <si>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</si>
  <si>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</si>
  <si>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</si>
  <si>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</si>
  <si>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</si>
  <si>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</si>
  <si>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</si>
  <si>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</si>
  <si>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</si>
  <si>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</si>
  <si>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</si>
  <si>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</si>
  <si>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</si>
  <si>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</si>
  <si>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</si>
  <si>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</si>
  <si>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</si>
  <si>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</si>
  <si>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</si>
  <si>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</si>
  <si>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</si>
  <si>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</si>
  <si>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</si>
  <si>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</si>
  <si>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</si>
  <si>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</si>
  <si>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</si>
  <si>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</si>
  <si>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</si>
  <si>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</si>
  <si>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</si>
  <si>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</si>
  <si>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</si>
  <si>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</si>
  <si>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</si>
  <si>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</si>
  <si>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</si>
  <si>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</si>
  <si>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</si>
  <si>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</si>
  <si>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</si>
  <si>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</si>
  <si>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</si>
  <si>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</si>
  <si>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</si>
  <si>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</si>
  <si>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</si>
  <si>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</si>
  <si>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</si>
  <si>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</si>
  <si>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</si>
  <si>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</si>
  <si>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</si>
  <si>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</si>
  <si>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</si>
  <si>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</si>
  <si>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</si>
  <si>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</si>
  <si>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</si>
  <si>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</si>
  <si>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</si>
  <si>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</si>
  <si>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</si>
  <si>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</si>
  <si>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</si>
  <si>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</si>
  <si>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</si>
  <si>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</si>
  <si>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</si>
  <si>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</si>
  <si>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</si>
  <si>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</si>
  <si>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</si>
  <si>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</si>
  <si>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</si>
  <si>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</si>
  <si>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</si>
  <si>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</si>
  <si>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</si>
  <si>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</si>
  <si>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</si>
  <si>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</si>
  <si>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</si>
  <si>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</si>
  <si>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</si>
  <si>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</si>
  <si>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</si>
  <si>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</si>
  <si>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</si>
  <si>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</si>
  <si>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</si>
  <si>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</si>
  <si>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</si>
  <si>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</si>
  <si>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</si>
  <si>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</si>
  <si>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</si>
  <si>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</si>
  <si>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</si>
  <si>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</si>
  <si>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</si>
  <si>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</si>
  <si>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</si>
  <si>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</si>
  <si>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</si>
  <si>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</si>
  <si>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</si>
  <si>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</si>
  <si>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</si>
  <si>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</si>
  <si>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</si>
  <si>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</si>
  <si>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</si>
  <si>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</si>
  <si>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</si>
  <si>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</si>
  <si>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</si>
  <si>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</si>
  <si>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</si>
  <si>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</si>
  <si>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</si>
  <si>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</si>
  <si>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</si>
  <si>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</si>
  <si>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</si>
  <si>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</si>
  <si>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</si>
  <si>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</si>
  <si>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</si>
  <si>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</si>
  <si>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</si>
  <si>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</si>
  <si>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</si>
  <si>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</si>
  <si>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</si>
  <si>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</si>
  <si>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</si>
  <si>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</si>
  <si>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</si>
  <si>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</si>
  <si>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</si>
  <si>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</si>
  <si>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</si>
  <si>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</si>
  <si>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</si>
  <si>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</si>
  <si>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</si>
  <si>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</si>
  <si>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</si>
  <si>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</si>
  <si>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</si>
  <si>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</si>
  <si>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</si>
  <si>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</si>
  <si>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</si>
  <si>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</si>
  <si>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</si>
  <si>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</si>
  <si>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</si>
  <si>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</si>
  <si>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</si>
  <si>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</si>
  <si>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</si>
  <si>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</si>
  <si>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</si>
  <si>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</si>
  <si>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</si>
  <si>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</si>
  <si>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</si>
  <si>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</si>
  <si>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</si>
  <si>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</si>
  <si>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</si>
  <si>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</si>
  <si>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</si>
  <si>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</si>
  <si>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</si>
  <si>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</si>
  <si>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</si>
  <si>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</si>
  <si>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</si>
  <si>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</si>
  <si>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</si>
  <si>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</si>
  <si>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</si>
  <si>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</si>
  <si>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</si>
  <si>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</si>
  <si>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</si>
  <si>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</si>
  <si>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</si>
  <si>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</si>
  <si>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</si>
  <si>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</si>
  <si>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</si>
  <si>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</si>
  <si>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</si>
  <si>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</si>
  <si>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</si>
  <si>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</si>
  <si>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</si>
  <si>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</si>
  <si>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</si>
  <si>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</si>
  <si>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</si>
  <si>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</si>
  <si>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</si>
  <si>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</si>
  <si>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</si>
  <si>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</si>
  <si>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</si>
  <si>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</si>
  <si>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</si>
  <si>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</si>
  <si>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</si>
  <si>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</si>
  <si>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</si>
  <si>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</si>
  <si>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</si>
  <si>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</si>
  <si>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</si>
  <si>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</si>
  <si>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</si>
  <si>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</si>
  <si>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</si>
  <si>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</si>
  <si>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</si>
  <si>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</si>
  <si>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</si>
  <si>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</si>
  <si>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</si>
  <si>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</si>
  <si>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</si>
  <si>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</si>
  <si>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</si>
  <si>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</si>
  <si>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</si>
  <si>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</si>
  <si>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</si>
  <si>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</si>
  <si>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</si>
  <si>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</si>
  <si>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</si>
  <si>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</si>
  <si>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</si>
  <si>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</si>
  <si>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</si>
  <si>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</si>
  <si>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</si>
  <si>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</si>
  <si>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</si>
  <si>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</si>
  <si>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</si>
  <si>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</si>
  <si>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</si>
  <si>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</si>
  <si>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</si>
  <si>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</si>
  <si>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</si>
  <si>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</si>
  <si>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</si>
  <si>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</si>
  <si>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</si>
  <si>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</si>
  <si>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</si>
  <si>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</si>
  <si>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</si>
  <si>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</si>
  <si>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</si>
  <si>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</si>
  <si>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</si>
  <si>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</si>
  <si>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</si>
  <si>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</si>
  <si>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</si>
  <si>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</si>
  <si>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</si>
  <si>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</si>
  <si>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</si>
  <si>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</si>
  <si>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</si>
  <si>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</si>
  <si>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</si>
  <si>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</si>
  <si>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</si>
  <si>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</si>
  <si>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</si>
  <si>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</si>
  <si>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</si>
  <si>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</si>
  <si>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</si>
  <si>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</si>
  <si>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</si>
  <si>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</si>
  <si>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</si>
  <si>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</si>
  <si>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</si>
  <si>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</si>
  <si>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</si>
  <si>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</si>
  <si>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</si>
  <si>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</si>
  <si>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</si>
  <si>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</si>
  <si>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</si>
  <si>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</si>
  <si>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</si>
  <si>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</si>
  <si>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</si>
  <si>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</si>
  <si>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</si>
  <si>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</si>
  <si>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</si>
  <si>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</si>
  <si>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</si>
  <si>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</si>
  <si>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</si>
  <si>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</si>
  <si>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</si>
  <si>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</si>
  <si>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</si>
  <si>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</si>
  <si>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</si>
  <si>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</si>
  <si>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</si>
  <si>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</si>
  <si>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</si>
  <si>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</si>
  <si>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</si>
  <si>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</si>
  <si>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</si>
  <si>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</si>
  <si>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</si>
  <si>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</si>
  <si>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</si>
  <si>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</si>
  <si>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</si>
  <si>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</si>
  <si>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</si>
  <si>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</si>
  <si>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</si>
  <si>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</si>
  <si>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</si>
  <si>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</si>
  <si>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</si>
  <si>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</si>
  <si>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</si>
  <si>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</si>
  <si>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</si>
  <si>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</si>
  <si>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</si>
  <si>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</si>
  <si>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</si>
  <si>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</si>
  <si>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</si>
  <si>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</si>
  <si>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</si>
  <si>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</si>
  <si>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</si>
  <si>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</si>
  <si>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</si>
  <si>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</si>
  <si>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</si>
  <si>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</si>
  <si>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</si>
  <si>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</si>
  <si>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</si>
  <si>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</si>
  <si>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</si>
  <si>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</si>
  <si>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</si>
  <si>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</si>
  <si>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</si>
  <si>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</si>
  <si>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</si>
  <si>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</si>
  <si>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</si>
  <si>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</si>
  <si>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</si>
  <si>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</si>
  <si>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</si>
  <si>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</si>
  <si>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</si>
  <si>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</si>
  <si>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</si>
  <si>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</si>
  <si>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</si>
  <si>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</si>
  <si>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</si>
  <si>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</si>
  <si>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</si>
  <si>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</si>
  <si>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</si>
  <si>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</si>
  <si>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</si>
  <si>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</si>
  <si>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</si>
  <si>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</si>
  <si>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</si>
  <si>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</si>
  <si>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</si>
  <si>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</si>
  <si>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</si>
  <si>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</si>
  <si>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</si>
  <si>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</si>
  <si>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</si>
  <si>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</si>
  <si>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</si>
  <si>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</si>
  <si>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</si>
  <si>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</si>
  <si>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</si>
  <si>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</si>
  <si>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</si>
  <si>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</si>
  <si>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</si>
  <si>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</si>
  <si>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</si>
  <si>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</si>
  <si>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</si>
  <si>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</si>
  <si>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</si>
  <si>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</si>
  <si>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</si>
  <si>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</si>
  <si>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</si>
  <si>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</si>
  <si>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</si>
  <si>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</si>
  <si>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</si>
  <si>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</si>
  <si>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</si>
  <si>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</si>
  <si>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</si>
  <si>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</si>
  <si>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</si>
  <si>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</si>
  <si>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</si>
  <si>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</si>
  <si>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</si>
  <si>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</si>
  <si>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</si>
  <si>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</si>
  <si>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</si>
  <si>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</si>
  <si>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</si>
  <si>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</si>
  <si>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</si>
  <si>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</si>
  <si>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</si>
  <si>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</si>
  <si>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</si>
  <si>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</si>
  <si>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</si>
  <si>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</si>
  <si>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</si>
  <si>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</si>
  <si>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</si>
  <si>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</si>
  <si>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</si>
  <si>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</si>
  <si>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</si>
  <si>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</si>
  <si>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</si>
  <si>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</si>
  <si>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</si>
  <si>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</si>
  <si>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</si>
  <si>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</si>
  <si>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</si>
  <si>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</si>
  <si>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</si>
  <si>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</si>
  <si>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</si>
  <si>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</si>
  <si>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</si>
  <si>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</si>
  <si>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</si>
  <si>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</si>
  <si>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</si>
  <si>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</si>
  <si>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</si>
  <si>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</si>
  <si>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</si>
  <si>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</si>
  <si>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</si>
  <si>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</si>
  <si>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</si>
  <si>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</si>
  <si>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</si>
  <si>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</si>
  <si>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</si>
  <si>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</si>
  <si>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</si>
  <si>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</si>
  <si>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</si>
  <si>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</si>
  <si>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</si>
  <si>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</si>
  <si>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</si>
  <si>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</si>
  <si>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</si>
  <si>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</si>
  <si>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</si>
  <si>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</si>
  <si>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</si>
  <si>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</si>
  <si>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</si>
  <si>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</si>
  <si>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</si>
  <si>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</si>
  <si>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</si>
  <si>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</si>
  <si>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</si>
  <si>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</si>
  <si>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</si>
  <si>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</si>
  <si>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</si>
  <si>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</si>
  <si>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</si>
  <si>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</si>
  <si>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</si>
  <si>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</si>
  <si>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</si>
  <si>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</si>
  <si>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</si>
  <si>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</si>
  <si>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</si>
  <si>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</si>
  <si>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</si>
  <si>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</si>
  <si>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</si>
  <si>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</si>
  <si>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</si>
  <si>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</si>
  <si>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</si>
  <si>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</si>
  <si>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</si>
  <si>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</si>
  <si>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</si>
  <si>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</si>
  <si>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</si>
  <si>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</si>
  <si>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</si>
  <si>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</si>
  <si>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</si>
  <si>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</si>
  <si>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</si>
  <si>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</si>
  <si>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</si>
  <si>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</si>
  <si>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</si>
  <si>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</si>
  <si>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</si>
  <si>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</si>
  <si>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</si>
  <si>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</si>
  <si>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</si>
  <si>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</si>
  <si>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</si>
  <si>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</si>
  <si>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</si>
  <si>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</si>
  <si>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</si>
  <si>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</si>
  <si>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</si>
  <si>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</si>
  <si>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</si>
  <si>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</si>
  <si>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</si>
  <si>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</si>
  <si>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</si>
  <si>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</si>
  <si>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</si>
  <si>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</si>
  <si>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</si>
  <si>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</si>
  <si>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</si>
  <si>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</si>
  <si>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</si>
  <si>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</si>
  <si>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</si>
  <si>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</si>
  <si>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</si>
  <si>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</si>
  <si>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</si>
  <si>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</si>
  <si>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</si>
  <si>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</si>
  <si>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</si>
  <si>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</si>
  <si>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</si>
  <si>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</si>
  <si>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</si>
  <si>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</si>
  <si>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</si>
  <si>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</si>
  <si>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</si>
  <si>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</si>
  <si>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</si>
  <si>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</si>
  <si>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</si>
  <si>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</si>
  <si>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</si>
  <si>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</si>
  <si>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</si>
  <si>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</si>
  <si>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</si>
  <si>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</si>
  <si>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</si>
  <si>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</si>
  <si>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</si>
  <si>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</si>
  <si>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</si>
  <si>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</si>
  <si>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</si>
  <si>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</si>
  <si>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</si>
  <si>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</si>
  <si>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</si>
  <si>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</si>
  <si>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</si>
  <si>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</si>
  <si>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</si>
  <si>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</si>
  <si>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</si>
  <si>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</si>
  <si>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</si>
  <si>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</si>
  <si>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</si>
  <si>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</si>
  <si>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</si>
  <si>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</si>
  <si>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</si>
  <si>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</si>
  <si>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</si>
  <si>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</si>
  <si>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</si>
  <si>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</si>
  <si>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</si>
  <si>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</si>
  <si>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</si>
  <si>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</si>
  <si>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</si>
  <si>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</si>
  <si>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</si>
  <si>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</si>
  <si>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</si>
  <si>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</si>
  <si>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</si>
  <si>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</si>
  <si>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</si>
  <si>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</si>
  <si>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</si>
  <si>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</si>
  <si>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</si>
  <si>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</si>
  <si>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</si>
  <si>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</si>
  <si>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</si>
  <si>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</si>
  <si>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</si>
  <si>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</si>
  <si>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</si>
  <si>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</si>
  <si>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</si>
  <si>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</si>
  <si>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</si>
  <si>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</si>
  <si>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</si>
  <si>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</si>
  <si>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</si>
  <si>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</si>
  <si>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</si>
  <si>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</si>
  <si>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</si>
  <si>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</si>
  <si>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</si>
  <si>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</si>
  <si>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</si>
  <si>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</si>
  <si>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</si>
  <si>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</si>
  <si>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</si>
  <si>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</si>
  <si>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</si>
  <si>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</si>
  <si>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</si>
  <si>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</si>
  <si>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</si>
  <si>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</si>
  <si>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</si>
  <si>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</si>
  <si>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</si>
  <si>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</si>
  <si>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</si>
  <si>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</si>
  <si>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</si>
  <si>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</si>
  <si>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</si>
  <si>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</si>
  <si>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</si>
  <si>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</si>
  <si>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</si>
  <si>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</si>
  <si>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</si>
  <si>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</si>
  <si>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</si>
  <si>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</si>
  <si>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</si>
  <si>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</si>
  <si>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</si>
  <si>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</si>
  <si>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</si>
  <si>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</si>
  <si>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</si>
  <si>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</si>
  <si>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</si>
  <si>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</si>
  <si>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</si>
  <si>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</si>
  <si>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</si>
  <si>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</si>
  <si>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</si>
  <si>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</si>
  <si>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</si>
  <si>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</si>
  <si>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</si>
  <si>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</si>
  <si>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</si>
  <si>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</si>
  <si>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</si>
  <si>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</si>
  <si>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</si>
  <si>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</si>
  <si>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</si>
  <si>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</si>
  <si>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</si>
  <si>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</si>
  <si>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</si>
  <si>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</si>
  <si>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</si>
  <si>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</si>
  <si>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</si>
  <si>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</si>
  <si>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</si>
  <si>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</si>
  <si>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</si>
  <si>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</si>
  <si>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</si>
  <si>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</si>
  <si>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</si>
  <si>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</si>
  <si>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</si>
  <si>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</si>
  <si>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</si>
  <si>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</si>
  <si>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</si>
  <si>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</si>
  <si>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</si>
  <si>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</si>
  <si>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</si>
  <si>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</si>
  <si>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</si>
  <si>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</si>
  <si>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</si>
  <si>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</si>
  <si>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</si>
  <si>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</si>
  <si>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</si>
  <si>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</si>
  <si>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</si>
  <si>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</si>
  <si>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</si>
  <si>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</si>
  <si>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</si>
  <si>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</si>
  <si>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</si>
  <si>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</si>
  <si>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</si>
  <si>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</si>
  <si>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</si>
  <si>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</si>
  <si>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</si>
  <si>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</si>
  <si>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</si>
  <si>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</si>
  <si>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</si>
  <si>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</si>
  <si>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</si>
  <si>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</si>
  <si>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</si>
  <si>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</si>
  <si>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</si>
  <si>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</si>
  <si>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</si>
  <si>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</si>
  <si>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</si>
  <si>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</si>
  <si>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</si>
  <si>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</si>
  <si>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</si>
  <si>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</si>
  <si>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</si>
  <si>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</si>
  <si>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</si>
  <si>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</si>
  <si>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</si>
  <si>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</si>
  <si>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</si>
  <si>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</si>
  <si>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</si>
  <si>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</si>
  <si>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</si>
  <si>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</si>
  <si>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</si>
  <si>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</si>
  <si>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</si>
  <si>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</si>
  <si>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</si>
  <si>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</si>
  <si>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</si>
  <si>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</si>
  <si>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</si>
  <si>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</si>
  <si>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</si>
  <si>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</si>
  <si>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</si>
  <si>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</si>
  <si>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</si>
  <si>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</si>
  <si>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</si>
  <si>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</si>
  <si>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</si>
  <si>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</si>
  <si>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</si>
  <si>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</si>
  <si>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</si>
  <si>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</si>
  <si>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</si>
  <si>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</si>
  <si>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</si>
  <si>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</si>
  <si>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</si>
  <si>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</si>
  <si>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</si>
  <si>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</si>
  <si>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</si>
  <si>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</si>
  <si>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</si>
  <si>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</si>
  <si>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</si>
  <si>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</si>
  <si>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</si>
  <si>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</si>
  <si>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</si>
  <si>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</si>
  <si>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</si>
  <si>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</si>
  <si>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</si>
  <si>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</si>
  <si>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</si>
  <si>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</si>
  <si>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</si>
  <si>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</si>
  <si>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</si>
  <si>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</si>
  <si>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</si>
  <si>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</si>
  <si>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</si>
  <si>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</si>
  <si>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</si>
  <si>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</si>
  <si>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</si>
  <si>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</si>
  <si>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</si>
  <si>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</si>
  <si>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</si>
  <si>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</si>
  <si>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</si>
  <si>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</si>
  <si>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</si>
  <si>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</si>
  <si>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</si>
  <si>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</si>
  <si>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</si>
  <si>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</si>
  <si>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</si>
  <si>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</si>
  <si>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</si>
  <si>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</si>
  <si>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</si>
  <si>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</si>
  <si>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</si>
  <si>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</si>
  <si>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</si>
  <si>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</si>
  <si>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</si>
  <si>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</si>
  <si>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</si>
  <si>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</si>
  <si>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</si>
  <si>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</si>
  <si>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</si>
  <si>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</si>
  <si>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</si>
  <si>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</si>
  <si>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</si>
  <si>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</si>
  <si>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</si>
  <si>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</si>
  <si>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</si>
  <si>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</si>
  <si>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</si>
  <si>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</si>
  <si>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</si>
  <si>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</si>
  <si>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</si>
  <si>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</si>
  <si>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</si>
  <si>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</si>
  <si>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</si>
  <si>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</si>
  <si>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</si>
  <si>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</si>
  <si>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</si>
  <si>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</si>
  <si>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</si>
  <si>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</si>
  <si>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</si>
  <si>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</si>
  <si>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</si>
  <si>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</si>
  <si>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</si>
  <si>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</si>
  <si>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</si>
  <si>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</si>
  <si>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</si>
  <si>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</si>
  <si>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</si>
  <si>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</si>
  <si>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</si>
  <si>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</si>
  <si>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</si>
  <si>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</si>
  <si>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</si>
  <si>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</si>
  <si>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</si>
  <si>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</si>
  <si>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</si>
  <si>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</si>
  <si>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</si>
  <si>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</si>
  <si>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</si>
  <si>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</si>
  <si>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</si>
  <si>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</si>
  <si>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</si>
  <si>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</si>
  <si>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</si>
  <si>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</si>
  <si>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</si>
  <si>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</si>
  <si>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</si>
  <si>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</si>
  <si>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</si>
  <si>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</si>
  <si>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</si>
  <si>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</si>
  <si>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</si>
  <si>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</si>
  <si>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</si>
  <si>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</si>
  <si>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</si>
  <si>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</si>
  <si>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</si>
  <si>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</si>
  <si>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</si>
  <si>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</si>
  <si>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</si>
  <si>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</si>
  <si>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</si>
  <si>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</si>
  <si>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</si>
  <si>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</si>
  <si>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</si>
  <si>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</si>
  <si>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</si>
  <si>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</si>
  <si>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</si>
  <si>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</si>
  <si>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</si>
  <si>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</si>
  <si>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</si>
  <si>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</si>
  <si>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</si>
  <si>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</si>
  <si>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</si>
  <si>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</si>
  <si>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</si>
  <si>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</si>
  <si>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</si>
  <si>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</si>
  <si>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</si>
  <si>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</si>
  <si>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</si>
  <si>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</si>
  <si>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</si>
  <si>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</si>
  <si>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</si>
  <si>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</si>
  <si>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</si>
  <si>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</si>
  <si>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</si>
  <si>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</si>
  <si>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</si>
  <si>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</si>
  <si>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</si>
  <si>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</si>
  <si>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</si>
  <si>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</si>
  <si>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</si>
  <si>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</si>
  <si>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</si>
  <si>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</si>
  <si>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</si>
  <si>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</si>
  <si>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</si>
  <si>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</si>
  <si>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</si>
  <si>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</si>
  <si>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</si>
  <si>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</si>
  <si>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</si>
  <si>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</si>
  <si>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</si>
  <si>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</si>
  <si>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</si>
  <si>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</si>
  <si>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</si>
  <si>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</si>
  <si>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</si>
  <si>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</si>
  <si>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</si>
  <si>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</si>
  <si>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</si>
  <si>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</si>
  <si>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</si>
  <si>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</si>
  <si>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</si>
  <si>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</si>
  <si>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</si>
  <si>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</si>
  <si>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</si>
  <si>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</si>
  <si>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</si>
  <si>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</si>
  <si>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</si>
  <si>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</si>
  <si>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</si>
  <si>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</si>
  <si>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</si>
  <si>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</si>
  <si>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</si>
  <si>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</si>
  <si>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</si>
  <si>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</si>
  <si>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</si>
  <si>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</si>
  <si>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</si>
  <si>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</si>
  <si>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</si>
  <si>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</si>
  <si>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</si>
  <si>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</si>
  <si>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</si>
  <si>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</si>
  <si>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</si>
  <si>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</si>
  <si>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</si>
  <si>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</si>
  <si>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</si>
  <si>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</si>
  <si>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</si>
  <si>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</si>
  <si>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</si>
  <si>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</si>
  <si>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</si>
  <si>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</si>
  <si>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</si>
  <si>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</si>
  <si>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</si>
  <si>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</si>
  <si>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</si>
  <si>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</si>
  <si>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</si>
  <si>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</si>
  <si>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</si>
  <si>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</si>
  <si>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</si>
  <si>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</si>
  <si>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</si>
  <si>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</si>
  <si>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</si>
  <si>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</si>
  <si>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</si>
  <si>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</si>
  <si>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</si>
  <si>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</si>
  <si>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</si>
  <si>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</si>
  <si>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</si>
  <si>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</si>
  <si>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</si>
  <si>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</si>
  <si>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</si>
  <si>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</si>
  <si>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</si>
  <si>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</si>
  <si>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</si>
  <si>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</si>
  <si>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</si>
  <si>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</si>
  <si>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</si>
  <si>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</si>
  <si>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</si>
  <si>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</si>
  <si>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</si>
  <si>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</si>
  <si>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</si>
  <si>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</si>
  <si>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</si>
  <si>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</si>
  <si>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</si>
  <si>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</si>
  <si>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</si>
  <si>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</si>
  <si>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</si>
  <si>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</si>
  <si>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</si>
  <si>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</si>
  <si>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</si>
  <si>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</si>
  <si>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</si>
  <si>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</si>
  <si>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</si>
  <si>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</si>
  <si>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</si>
  <si>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</si>
  <si>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</si>
  <si>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</si>
  <si>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</si>
  <si>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</si>
  <si>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</si>
  <si>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</si>
  <si>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</si>
  <si>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</si>
  <si>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</si>
  <si>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</si>
  <si>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</si>
  <si>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</si>
  <si>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</si>
  <si>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</si>
  <si>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</si>
  <si>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</si>
  <si>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</si>
  <si>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</si>
  <si>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</si>
  <si>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</si>
  <si>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</si>
  <si>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</si>
  <si>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</si>
  <si>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</si>
  <si>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</si>
  <si>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</si>
  <si>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</si>
  <si>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</si>
  <si>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</si>
  <si>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</si>
  <si>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</si>
  <si>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</si>
  <si>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</si>
  <si>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</si>
  <si>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</si>
  <si>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</si>
  <si>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</si>
  <si>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</si>
  <si>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</si>
  <si>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</si>
  <si>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</si>
  <si>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</si>
  <si>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</si>
  <si>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</si>
  <si>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</si>
  <si>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</si>
  <si>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</si>
  <si>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</si>
  <si>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</si>
  <si>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</si>
  <si>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</si>
  <si>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</si>
  <si>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</si>
  <si>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</si>
  <si>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</si>
  <si>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</si>
  <si>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</si>
  <si>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</si>
  <si>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</si>
  <si>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</si>
  <si>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</si>
  <si>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</si>
  <si>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</si>
  <si>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</si>
  <si>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</si>
  <si>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</si>
  <si>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</si>
  <si>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</si>
  <si>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</si>
  <si>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</si>
  <si>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</si>
  <si>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</si>
  <si>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</si>
  <si>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</si>
  <si>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</si>
  <si>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</si>
  <si>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</si>
  <si>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</si>
  <si>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</si>
  <si>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</si>
  <si>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</si>
  <si>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</si>
  <si>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</si>
  <si>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</si>
  <si>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</si>
  <si>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</si>
  <si>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</si>
  <si>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</si>
  <si>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</si>
  <si>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</si>
  <si>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</si>
  <si>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</si>
  <si>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</si>
  <si>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</si>
  <si>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</si>
  <si>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</si>
  <si>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</si>
  <si>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</si>
  <si>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</si>
  <si>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</si>
  <si>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</si>
  <si>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</si>
  <si>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</si>
  <si>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</si>
  <si>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</si>
  <si>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</si>
  <si>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</si>
  <si>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</si>
  <si>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</si>
  <si>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</si>
  <si>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</si>
  <si>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</si>
  <si>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</si>
  <si>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</si>
  <si>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</si>
  <si>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</si>
  <si>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</si>
  <si>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</si>
  <si>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</si>
  <si>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</si>
  <si>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</si>
  <si>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</si>
  <si>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</si>
  <si>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</si>
  <si>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</si>
  <si>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</si>
  <si>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</si>
  <si>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</si>
  <si>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</si>
  <si>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</si>
  <si>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</si>
  <si>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</si>
  <si>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</si>
  <si>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</si>
  <si>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</si>
  <si>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</si>
  <si>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</si>
  <si>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</si>
  <si>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</si>
  <si>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</si>
  <si>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</si>
  <si>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</si>
  <si>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</si>
  <si>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</si>
  <si>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</si>
  <si>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</si>
  <si>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</si>
  <si>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</si>
  <si>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</si>
  <si>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</si>
  <si>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</si>
  <si>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</si>
  <si>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</si>
  <si>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</si>
  <si>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</si>
  <si>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</si>
  <si>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</si>
  <si>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</si>
  <si>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</si>
  <si>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</si>
  <si>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</si>
  <si>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</si>
  <si>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</si>
  <si>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</si>
  <si>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</si>
  <si>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</si>
  <si>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</si>
  <si>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</si>
  <si>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</si>
  <si>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</si>
  <si>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</si>
  <si>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</si>
  <si>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</si>
  <si>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</si>
  <si>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</si>
  <si>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</si>
  <si>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</si>
  <si>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</si>
  <si>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</si>
  <si>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</si>
  <si>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</si>
  <si>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</si>
  <si>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</si>
  <si>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</si>
  <si>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</si>
  <si>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</si>
  <si>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</si>
  <si>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</si>
  <si>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</si>
  <si>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</si>
  <si>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</si>
  <si>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</si>
  <si>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</si>
  <si>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</si>
  <si>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</si>
  <si>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</si>
  <si>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</si>
  <si>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</si>
  <si>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</si>
  <si>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</si>
  <si>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</si>
  <si>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</si>
  <si>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</si>
  <si>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</si>
  <si>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</si>
  <si>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</si>
  <si>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</si>
  <si>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</si>
  <si>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</si>
  <si>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</si>
  <si>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</si>
  <si>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</si>
  <si>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</si>
  <si>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</si>
  <si>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</si>
  <si>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</si>
  <si>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</si>
  <si>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</si>
  <si>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</si>
  <si>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</si>
  <si>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</si>
  <si>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</si>
  <si>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</si>
  <si>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</si>
  <si>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</si>
  <si>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</si>
  <si>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</si>
  <si>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</si>
  <si>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</si>
  <si>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</si>
  <si>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</si>
  <si>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</si>
  <si>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</si>
  <si>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</si>
  <si>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</si>
  <si>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</si>
  <si>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</si>
  <si>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</si>
  <si>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</si>
  <si>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</si>
  <si>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</si>
  <si>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</si>
  <si>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</si>
  <si>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</si>
  <si>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</si>
  <si>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</si>
  <si>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</si>
  <si>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</si>
  <si>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</si>
  <si>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</si>
  <si>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</si>
  <si>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</si>
  <si>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</si>
  <si>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</si>
  <si>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</si>
  <si>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</si>
  <si>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</si>
  <si>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</si>
  <si>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</si>
  <si>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</si>
  <si>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</si>
  <si>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</si>
  <si>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</si>
  <si>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</si>
  <si>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</si>
  <si>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</si>
  <si>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</si>
  <si>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</si>
  <si>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</si>
  <si>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</si>
  <si>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</si>
  <si>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</si>
  <si>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</si>
  <si>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</si>
  <si>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</si>
  <si>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</si>
  <si>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</si>
  <si>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</si>
  <si>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</si>
  <si>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</si>
  <si>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</si>
  <si>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</si>
  <si>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</si>
  <si>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</si>
  <si>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</si>
  <si>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</si>
  <si>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</si>
  <si>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</si>
  <si>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</si>
  <si>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</si>
  <si>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</si>
  <si>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</si>
  <si>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</si>
  <si>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</si>
  <si>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</si>
  <si>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</si>
  <si>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</si>
  <si>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</si>
  <si>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</si>
  <si>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</si>
  <si>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</si>
  <si>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</si>
  <si>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</si>
  <si>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</si>
  <si>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</si>
  <si>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</si>
  <si>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</si>
  <si>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</si>
  <si>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</si>
  <si>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</si>
  <si>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</si>
  <si>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</si>
  <si>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</si>
  <si>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</si>
  <si>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</si>
  <si>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</si>
  <si>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</si>
  <si>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</si>
  <si>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</si>
  <si>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</si>
  <si>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</si>
  <si>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</si>
  <si>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</si>
  <si>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</si>
  <si>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</si>
  <si>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</si>
  <si>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</si>
  <si>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</si>
  <si>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</si>
  <si>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</si>
  <si>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</si>
  <si>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</si>
  <si>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</si>
  <si>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</si>
  <si>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</si>
  <si>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</si>
  <si>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</si>
  <si>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</si>
  <si>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</si>
  <si>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</si>
  <si>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</si>
  <si>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</si>
  <si>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</si>
  <si>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</si>
  <si>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</si>
  <si>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</si>
  <si>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</si>
  <si>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</si>
  <si>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</si>
  <si>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</si>
  <si>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</si>
  <si>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</si>
  <si>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</si>
  <si>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</si>
  <si>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</si>
  <si>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</si>
  <si>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</si>
  <si>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</si>
  <si>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</si>
  <si>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</si>
  <si>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</si>
  <si>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</si>
  <si>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</si>
  <si>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</si>
  <si>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</si>
  <si>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</si>
  <si>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</si>
  <si>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</si>
  <si>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</si>
  <si>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</si>
  <si>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</si>
  <si>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</si>
  <si>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</si>
  <si>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</si>
  <si>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</si>
  <si>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</si>
  <si>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</si>
  <si>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</si>
  <si>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</si>
  <si>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</si>
  <si>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</si>
  <si>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</si>
  <si>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</si>
  <si>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</si>
  <si>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</si>
  <si>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</si>
  <si>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</si>
  <si>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</si>
  <si>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</si>
  <si>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</si>
  <si>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</si>
  <si>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</si>
  <si>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</si>
  <si>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</si>
  <si>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</si>
  <si>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</si>
  <si>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</si>
  <si>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</si>
  <si>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</si>
  <si>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</si>
  <si>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</si>
  <si>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</si>
  <si>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</si>
  <si>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</si>
  <si>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</si>
  <si>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</si>
  <si>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</si>
  <si>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</si>
  <si>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</si>
  <si>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</si>
  <si>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</si>
  <si>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</si>
  <si>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</si>
  <si>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</si>
  <si>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</si>
  <si>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</si>
  <si>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</si>
  <si>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</si>
  <si>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</si>
  <si>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</si>
  <si>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</si>
  <si>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</si>
  <si>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</si>
  <si>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</si>
  <si>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</si>
  <si>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</si>
  <si>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</si>
  <si>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</si>
  <si>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</si>
  <si>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</si>
  <si>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</si>
  <si>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</si>
  <si>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</si>
  <si>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</si>
  <si>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</si>
  <si>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</si>
  <si>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</si>
  <si>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</si>
  <si>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</si>
  <si>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</si>
  <si>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</si>
  <si>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</si>
  <si>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</si>
  <si>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</si>
  <si>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</si>
  <si>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</si>
  <si>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</si>
  <si>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</si>
  <si>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</si>
  <si>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</si>
  <si>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</si>
  <si>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</si>
  <si>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</si>
  <si>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</si>
  <si>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</si>
  <si>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</si>
  <si>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</si>
  <si>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</si>
  <si>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</si>
  <si>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</si>
  <si>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</si>
  <si>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</si>
  <si>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</si>
  <si>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</si>
  <si>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</si>
  <si>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</si>
  <si>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</si>
  <si>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</si>
  <si>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</si>
  <si>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</si>
  <si>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</si>
  <si>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</si>
  <si>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</si>
  <si>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</si>
  <si>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</si>
  <si>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</si>
  <si>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</si>
  <si>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</si>
  <si>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</si>
  <si>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</si>
  <si>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</si>
  <si>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</si>
  <si>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</si>
  <si>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</si>
  <si>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</si>
  <si>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</si>
  <si>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</si>
  <si>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</si>
  <si>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</si>
  <si>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</si>
  <si>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</si>
  <si>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</si>
  <si>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</si>
  <si>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</si>
  <si>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</si>
  <si>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</si>
  <si>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</si>
  <si>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</si>
  <si>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</si>
  <si>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</si>
  <si>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</si>
  <si>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</si>
  <si>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</si>
  <si>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</si>
  <si>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</si>
  <si>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</si>
  <si>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</si>
  <si>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</si>
  <si>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</si>
  <si>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</si>
  <si>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</si>
  <si>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</si>
  <si>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</si>
  <si>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</si>
  <si>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</si>
  <si>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</si>
  <si>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</si>
  <si>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</si>
  <si>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</si>
  <si>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</si>
  <si>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</si>
  <si>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</si>
  <si>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</si>
  <si>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</si>
  <si>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</si>
  <si>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</si>
  <si>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</si>
  <si>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</si>
  <si>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</si>
  <si>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</si>
  <si>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</si>
  <si>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</si>
  <si>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</si>
  <si>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</si>
  <si>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</si>
  <si>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</si>
  <si>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</si>
  <si>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</si>
  <si>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</si>
  <si>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</si>
  <si>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</si>
  <si>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</si>
  <si>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</si>
  <si>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</si>
  <si>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</si>
  <si>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</si>
  <si>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</si>
  <si>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</si>
  <si>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</si>
  <si>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</si>
  <si>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</si>
  <si>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</si>
  <si>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</si>
  <si>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</si>
  <si>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</si>
  <si>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</si>
  <si>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</si>
  <si>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</si>
  <si>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</si>
  <si>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</si>
  <si>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</si>
  <si>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</si>
  <si>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</si>
  <si>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</si>
  <si>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</si>
  <si>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</si>
  <si>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</si>
  <si>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</si>
  <si>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</si>
  <si>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</si>
  <si>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</si>
  <si>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</si>
  <si>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</si>
  <si>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</si>
  <si>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</si>
  <si>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</si>
  <si>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</si>
  <si>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</si>
  <si>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</si>
  <si>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</si>
  <si>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</si>
  <si>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</si>
  <si>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</si>
  <si>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</si>
  <si>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</si>
  <si>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</si>
  <si>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</si>
  <si>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</si>
  <si>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</si>
  <si>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</si>
  <si>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</si>
  <si>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</si>
  <si>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</si>
  <si>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</si>
  <si>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</si>
  <si>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</si>
  <si>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</si>
  <si>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</si>
  <si>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</si>
  <si>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</si>
  <si>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</si>
  <si>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</si>
  <si>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</si>
  <si>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</si>
  <si>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</si>
  <si>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</si>
  <si>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</si>
  <si>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</si>
  <si>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</si>
  <si>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</si>
  <si>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</si>
  <si>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</si>
  <si>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</si>
  <si>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</si>
  <si>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</si>
  <si>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</si>
  <si>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</si>
  <si>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</si>
  <si>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</si>
  <si>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</si>
  <si>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</si>
  <si>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</si>
  <si>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</si>
  <si>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</si>
  <si>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</si>
  <si>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</si>
  <si>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</si>
  <si>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</si>
  <si>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</si>
  <si>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</si>
  <si>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</si>
  <si>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</si>
  <si>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</si>
  <si>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</si>
  <si>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</si>
  <si>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</si>
  <si>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</si>
  <si>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</si>
  <si>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</si>
  <si>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</si>
  <si>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</si>
  <si>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</si>
  <si>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</si>
  <si>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</si>
  <si>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</si>
  <si>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</si>
  <si>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</si>
  <si>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</si>
  <si>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</si>
  <si>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</si>
  <si>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</si>
  <si>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</si>
  <si>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</si>
  <si>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</si>
  <si>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</si>
  <si>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</si>
  <si>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</si>
  <si>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</si>
  <si>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</si>
  <si>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</si>
  <si>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</si>
  <si>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</si>
  <si>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</si>
  <si>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</si>
  <si>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</si>
  <si>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</si>
  <si>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</si>
  <si>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</si>
  <si>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</si>
  <si>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</si>
  <si>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</si>
  <si>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</si>
  <si>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</si>
  <si>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</si>
  <si>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</si>
  <si>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</si>
  <si>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</si>
  <si>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</si>
  <si>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</si>
  <si>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</si>
  <si>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</si>
  <si>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</si>
  <si>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</si>
  <si>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</si>
  <si>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</si>
  <si>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</si>
  <si>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</si>
  <si>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</si>
  <si>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</si>
  <si>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</si>
  <si>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</si>
  <si>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</si>
  <si>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</si>
  <si>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</si>
  <si>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</si>
  <si>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</si>
  <si>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</si>
  <si>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</si>
  <si>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</si>
  <si>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</si>
  <si>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</si>
  <si>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</si>
  <si>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</si>
  <si>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</si>
  <si>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</si>
  <si>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</si>
  <si>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</si>
  <si>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</si>
  <si>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</si>
  <si>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</si>
  <si>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</si>
  <si>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</si>
  <si>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</si>
  <si>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</si>
  <si>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</si>
  <si>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</si>
  <si>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</si>
  <si>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</si>
  <si>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</si>
  <si>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</si>
  <si>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</si>
  <si>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</si>
  <si>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</si>
  <si>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</si>
  <si>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</si>
  <si>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</si>
  <si>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</si>
  <si>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</si>
  <si>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</si>
  <si>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</si>
  <si>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</si>
  <si>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</si>
  <si>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</si>
  <si>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</si>
  <si>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</si>
  <si>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</si>
  <si>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</si>
  <si>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</si>
  <si>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</si>
  <si>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</si>
  <si>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</si>
  <si>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</si>
  <si>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</si>
  <si>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</si>
  <si>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</si>
  <si>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</si>
  <si>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</si>
  <si>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</si>
  <si>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</si>
  <si>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</si>
  <si>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</si>
  <si>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</si>
  <si>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</si>
  <si>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</si>
  <si>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</si>
  <si>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</si>
  <si>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</si>
  <si>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</si>
  <si>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</si>
  <si>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</si>
  <si>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</si>
  <si>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</si>
  <si>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</si>
  <si>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</si>
  <si>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</si>
  <si>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</si>
  <si>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</si>
  <si>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</si>
  <si>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</si>
  <si>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</si>
  <si>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</si>
  <si>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</si>
  <si>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</si>
  <si>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</si>
  <si>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</si>
  <si>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</si>
  <si>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</si>
  <si>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</si>
  <si>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</si>
  <si>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</si>
  <si>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</si>
  <si>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</si>
  <si>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</si>
  <si>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</si>
  <si>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</si>
  <si>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</si>
  <si>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</si>
  <si>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</si>
  <si>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</si>
  <si>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</si>
  <si>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</si>
  <si>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</si>
  <si>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</si>
  <si>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</si>
  <si>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</si>
  <si>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</si>
  <si>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</si>
  <si>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</si>
  <si>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</si>
  <si>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</si>
  <si>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</si>
  <si>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</si>
  <si>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</si>
  <si>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</si>
  <si>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</si>
  <si>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</si>
  <si>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</si>
  <si>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</si>
  <si>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</si>
  <si>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</si>
  <si>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</si>
  <si>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</si>
  <si>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</si>
  <si>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</si>
  <si>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</si>
  <si>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</si>
  <si>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</si>
  <si>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</si>
  <si>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</si>
  <si>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</si>
  <si>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</si>
  <si>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</si>
  <si>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</si>
  <si>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</si>
  <si>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</si>
  <si>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</si>
  <si>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</si>
  <si>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</si>
  <si>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</si>
  <si>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</si>
  <si>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</si>
  <si>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</si>
  <si>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</si>
  <si>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</si>
  <si>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</si>
  <si>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</si>
  <si>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</si>
  <si>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</si>
  <si>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</si>
  <si>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</si>
  <si>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</si>
  <si>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</si>
  <si>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</si>
  <si>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</si>
  <si>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</si>
  <si>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</si>
  <si>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</si>
  <si>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</si>
  <si>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</si>
  <si>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</si>
  <si>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</si>
  <si>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</si>
  <si>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</si>
  <si>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</si>
  <si>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</si>
  <si>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</si>
  <si>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</si>
  <si>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</si>
  <si>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</si>
  <si>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</si>
  <si>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</si>
  <si>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</si>
  <si>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</si>
  <si>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</si>
  <si>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</si>
  <si>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</si>
  <si>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</si>
  <si>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</si>
  <si>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</si>
  <si>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</si>
  <si>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</si>
  <si>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</si>
  <si>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</si>
  <si>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</si>
  <si>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</si>
  <si>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</si>
  <si>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</si>
  <si>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</si>
  <si>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</si>
  <si>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</si>
  <si>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</si>
  <si>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</si>
  <si>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</si>
  <si>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</si>
  <si>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</si>
  <si>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</si>
  <si>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</si>
  <si>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</si>
  <si>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</si>
  <si>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</si>
  <si>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</si>
  <si>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</si>
  <si>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</si>
  <si>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</si>
  <si>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</si>
  <si>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</si>
  <si>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</si>
  <si>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</si>
  <si>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</si>
  <si>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</si>
  <si>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</si>
  <si>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</si>
  <si>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</si>
  <si>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</si>
  <si>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</si>
  <si>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</si>
  <si>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</si>
  <si>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</si>
  <si>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</si>
  <si>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</si>
  <si>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</si>
  <si>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</si>
  <si>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</si>
  <si>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</si>
  <si>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</si>
  <si>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</si>
  <si>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</si>
  <si>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</si>
  <si>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</si>
  <si>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</si>
  <si>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</si>
  <si>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</si>
  <si>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</si>
  <si>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</si>
  <si>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</si>
  <si>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</si>
  <si>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</si>
  <si>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</si>
  <si>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</si>
  <si>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</si>
  <si>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</si>
  <si>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</si>
  <si>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</si>
  <si>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</si>
  <si>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</si>
  <si>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</si>
  <si>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</si>
  <si>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</si>
  <si>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</si>
  <si>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</si>
  <si>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</si>
  <si>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</si>
  <si>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</si>
  <si>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</si>
  <si>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</si>
  <si>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</si>
  <si>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</si>
  <si>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</si>
  <si>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</si>
  <si>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</si>
  <si>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</si>
  <si>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</si>
  <si>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</si>
  <si>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</si>
  <si>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</si>
  <si>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</si>
  <si>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</si>
  <si>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</si>
  <si>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</si>
  <si>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</si>
  <si>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</si>
  <si>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</si>
  <si>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</si>
  <si>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</si>
  <si>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</si>
  <si>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</si>
  <si>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</si>
  <si>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</si>
  <si>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</si>
  <si>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</si>
  <si>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</si>
  <si>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</si>
  <si>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</si>
  <si>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</si>
  <si>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</si>
  <si>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</si>
  <si>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</si>
  <si>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</si>
  <si>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</si>
  <si>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</si>
  <si>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</si>
  <si>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</si>
  <si>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</si>
  <si>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</si>
  <si>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</si>
  <si>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</si>
  <si>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</si>
  <si>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</si>
  <si>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</si>
  <si>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</si>
  <si>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</si>
  <si>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</si>
  <si>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</si>
  <si>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</si>
  <si>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</si>
  <si>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</si>
  <si>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</si>
  <si>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</si>
  <si>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</si>
  <si>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</si>
  <si>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</si>
  <si>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</si>
  <si>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</si>
  <si>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</si>
  <si>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</si>
  <si>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</si>
  <si>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</si>
  <si>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</si>
  <si>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</si>
  <si>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</si>
  <si>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</si>
  <si>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</si>
  <si>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</si>
  <si>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</si>
  <si>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</si>
  <si>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</si>
  <si>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</si>
  <si>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</si>
  <si>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</si>
  <si>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</si>
  <si>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</si>
  <si>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</si>
  <si>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</si>
  <si>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</si>
  <si>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</si>
  <si>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</si>
  <si>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</si>
  <si>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</si>
  <si>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</si>
  <si>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</si>
  <si>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</si>
  <si>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</si>
  <si>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</si>
  <si>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</si>
  <si>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</si>
  <si>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</si>
  <si>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</si>
  <si>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</si>
  <si>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</si>
  <si>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</si>
  <si>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</si>
  <si>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</si>
  <si>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</si>
  <si>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</si>
  <si>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</si>
  <si>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</si>
  <si>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</si>
  <si>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</si>
  <si>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</si>
  <si>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</si>
  <si>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</si>
  <si>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</si>
  <si>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</si>
  <si>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</si>
  <si>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</si>
  <si>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</si>
  <si>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</si>
  <si>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</si>
  <si>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</si>
  <si>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</si>
  <si>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</si>
  <si>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</si>
  <si>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</si>
  <si>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</si>
  <si>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</si>
  <si>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</si>
  <si>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</si>
  <si>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</si>
  <si>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</si>
  <si>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</si>
  <si>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</si>
  <si>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</si>
  <si>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</si>
  <si>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</si>
  <si>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</si>
  <si>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</si>
  <si>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</si>
  <si>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</si>
  <si>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</si>
  <si>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</si>
  <si>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</si>
  <si>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</si>
  <si>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</si>
  <si>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</si>
  <si>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</si>
  <si>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</si>
  <si>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</si>
  <si>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</si>
  <si>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</si>
  <si>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</si>
  <si>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</si>
  <si>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</si>
  <si>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</si>
  <si>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</si>
  <si>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</si>
  <si>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</si>
  <si>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</si>
  <si>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</si>
  <si>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</si>
  <si>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</si>
  <si>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</si>
  <si>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</si>
  <si>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</si>
  <si>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</si>
  <si>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</si>
  <si>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</si>
  <si>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</si>
  <si>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</si>
  <si>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</si>
  <si>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</si>
  <si>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</si>
  <si>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</si>
  <si>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</si>
  <si>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</si>
  <si>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</si>
  <si>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</si>
  <si>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</si>
  <si>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</si>
  <si>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</si>
  <si>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</si>
  <si>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</si>
  <si>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</si>
  <si>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</si>
  <si>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</si>
  <si>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</si>
  <si>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</si>
  <si>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</si>
  <si>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</si>
  <si>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</si>
  <si>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</si>
  <si>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</si>
  <si>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</si>
  <si>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</si>
  <si>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</si>
  <si>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</si>
  <si>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</si>
  <si>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</si>
  <si>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</si>
  <si>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</si>
  <si>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</si>
  <si>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</si>
  <si>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</si>
  <si>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</si>
  <si>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</si>
  <si>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</si>
  <si>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</si>
  <si>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</si>
  <si>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</si>
  <si>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</si>
  <si>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</si>
  <si>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</si>
  <si>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</si>
  <si>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</si>
  <si>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</si>
  <si>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</si>
  <si>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</si>
  <si>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</si>
  <si>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</si>
  <si>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</si>
  <si>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</si>
  <si>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</si>
  <si>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</si>
  <si>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</si>
  <si>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</si>
  <si>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</si>
  <si>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</si>
  <si>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</si>
  <si>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</si>
  <si>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</si>
  <si>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</si>
  <si>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</si>
  <si>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</si>
  <si>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</si>
  <si>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</si>
  <si>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</si>
  <si>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</si>
  <si>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</si>
  <si>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</si>
  <si>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</si>
  <si>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</si>
  <si>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</si>
  <si>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</si>
  <si>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</si>
  <si>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</si>
  <si>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</si>
  <si>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</si>
  <si>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</si>
  <si>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</si>
  <si>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</si>
  <si>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</si>
  <si>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</si>
  <si>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</si>
  <si>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</si>
  <si>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</si>
  <si>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</si>
  <si>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</si>
  <si>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</si>
  <si>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</si>
  <si>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</si>
  <si>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</si>
  <si>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</si>
  <si>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</si>
  <si>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</si>
  <si>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</si>
  <si>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</si>
  <si>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</si>
  <si>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</si>
  <si>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</si>
  <si>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</si>
  <si>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</si>
  <si>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</si>
  <si>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</si>
  <si>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</si>
  <si>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</si>
  <si>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</si>
  <si>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</si>
  <si>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</si>
  <si>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</si>
  <si>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</si>
  <si>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</si>
  <si>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</si>
  <si>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</si>
  <si>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</si>
  <si>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</si>
  <si>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</si>
  <si>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</si>
  <si>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</si>
  <si>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</si>
  <si>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</si>
  <si>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</si>
  <si>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</si>
  <si>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</si>
  <si>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</si>
  <si>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</si>
  <si>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</si>
  <si>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</si>
  <si>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</si>
  <si>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</si>
  <si>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</si>
  <si>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</si>
  <si>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</si>
  <si>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</si>
  <si>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</si>
  <si>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</si>
  <si>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</si>
  <si>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</si>
  <si>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</si>
  <si>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</si>
  <si>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</si>
  <si>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</si>
  <si>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</si>
  <si>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</si>
  <si>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</si>
  <si>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</si>
  <si>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</si>
  <si>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</si>
  <si>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</si>
  <si>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</si>
  <si>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</si>
  <si>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</si>
  <si>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</si>
  <si>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</si>
  <si>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</si>
  <si>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</si>
  <si>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</si>
  <si>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</si>
  <si>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</si>
  <si>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</si>
  <si>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</si>
  <si>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</si>
  <si>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</si>
  <si>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</si>
  <si>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</si>
  <si>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</si>
  <si>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</si>
  <si>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</si>
  <si>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</si>
  <si>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</si>
  <si>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</si>
  <si>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</si>
  <si>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</si>
  <si>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</si>
  <si>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</si>
  <si>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</si>
  <si>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</si>
  <si>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</si>
  <si>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</si>
  <si>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</si>
  <si>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</si>
  <si>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</si>
  <si>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</si>
  <si>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</si>
  <si>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</si>
  <si>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</si>
  <si>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</si>
  <si>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</si>
  <si>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</si>
  <si>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</si>
  <si>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</si>
  <si>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</si>
  <si>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</si>
  <si>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</si>
  <si>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</si>
  <si>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</si>
  <si>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</si>
  <si>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</si>
  <si>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</si>
  <si>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</si>
  <si>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</si>
  <si>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</si>
  <si>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</si>
  <si>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</si>
  <si>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</si>
  <si>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</si>
  <si>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</si>
  <si>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</si>
  <si>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</si>
  <si>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</si>
  <si>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</si>
  <si>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</si>
  <si>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</si>
  <si>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</si>
  <si>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</si>
  <si>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</si>
  <si>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</si>
  <si>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</si>
  <si>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</si>
  <si>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</si>
  <si>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</si>
  <si>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</si>
  <si>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</si>
  <si>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</si>
  <si>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</si>
  <si>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</si>
  <si>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</si>
  <si>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</si>
  <si>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</si>
  <si>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</si>
  <si>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</si>
  <si>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</si>
  <si>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</si>
  <si>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</si>
  <si>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</si>
  <si>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</si>
  <si>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</si>
  <si>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</si>
  <si>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</si>
  <si>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</si>
  <si>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</si>
  <si>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</si>
  <si>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</si>
  <si>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</si>
  <si>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</si>
  <si>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</si>
  <si>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</si>
  <si>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</si>
  <si>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</si>
  <si>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</si>
  <si>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</si>
  <si>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</si>
  <si>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</si>
  <si>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</si>
  <si>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</si>
  <si>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</si>
  <si>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</si>
  <si>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</si>
  <si>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</si>
  <si>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</si>
  <si>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</si>
  <si>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</si>
  <si>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</si>
  <si>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</si>
  <si>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</si>
  <si>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</si>
  <si>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</si>
  <si>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</si>
  <si>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</si>
  <si>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</si>
  <si>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</si>
  <si>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</si>
  <si>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</si>
  <si>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</si>
  <si>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</si>
  <si>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</si>
  <si>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</si>
  <si>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</si>
  <si>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</si>
  <si>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</si>
  <si>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</si>
  <si>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</si>
  <si>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</si>
  <si>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</si>
  <si>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</si>
  <si>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</si>
  <si>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</si>
  <si>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</si>
  <si>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</si>
  <si>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</si>
  <si>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</si>
  <si>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</si>
  <si>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</si>
  <si>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</si>
  <si>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</si>
  <si>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</si>
  <si>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</si>
  <si>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</si>
  <si>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</si>
  <si>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</si>
  <si>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</si>
  <si>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</si>
  <si>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</si>
  <si>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</si>
  <si>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</si>
  <si>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</si>
  <si>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</si>
  <si>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</si>
  <si>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</si>
  <si>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</si>
  <si>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</si>
  <si>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</si>
  <si>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</si>
  <si>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</si>
  <si>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</si>
  <si>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</si>
  <si>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</si>
  <si>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</si>
  <si>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</si>
  <si>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</si>
  <si>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</si>
  <si>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</si>
  <si>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</si>
  <si>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</si>
  <si>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</si>
  <si>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</si>
  <si>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</si>
  <si>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</si>
  <si>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</si>
  <si>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</si>
  <si>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</si>
  <si>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</si>
  <si>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</si>
  <si>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</si>
  <si>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</si>
  <si>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</si>
  <si>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</si>
  <si>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</si>
  <si>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</si>
  <si>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</si>
  <si>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</si>
  <si>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</si>
  <si>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</si>
  <si>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</si>
  <si>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</si>
  <si>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</si>
  <si>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</si>
  <si>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</si>
  <si>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</si>
  <si>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</si>
  <si>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</si>
  <si>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</si>
  <si>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</si>
  <si>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</si>
  <si>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</si>
  <si>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</si>
  <si>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</si>
  <si>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</si>
  <si>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</si>
  <si>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</si>
  <si>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</si>
  <si>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</si>
  <si>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</si>
  <si>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</si>
  <si>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</si>
  <si>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</si>
  <si>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</si>
  <si>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</si>
  <si>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</si>
  <si>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</si>
  <si>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</si>
  <si>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</si>
  <si>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</si>
  <si>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</si>
  <si>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</si>
  <si>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</si>
  <si>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</si>
  <si>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</si>
  <si>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</si>
  <si>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</si>
  <si>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</si>
  <si>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</si>
  <si>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</si>
  <si>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</si>
  <si>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</si>
  <si>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</si>
  <si>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</si>
  <si>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</si>
  <si>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</si>
  <si>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</si>
  <si>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</si>
  <si>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</si>
  <si>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</si>
  <si>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</si>
  <si>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</si>
  <si>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</si>
  <si>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</si>
  <si>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</si>
  <si>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</si>
  <si>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</si>
  <si>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</si>
  <si>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</si>
  <si>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</si>
  <si>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</si>
  <si>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</si>
  <si>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</si>
  <si>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</si>
  <si>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</si>
  <si>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</si>
  <si>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</si>
  <si>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</si>
  <si>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</si>
  <si>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</si>
  <si>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</si>
  <si>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</si>
  <si>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</si>
  <si>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</si>
  <si>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</si>
  <si>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</si>
  <si>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</si>
  <si>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</si>
  <si>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</si>
  <si>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</si>
  <si>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</si>
  <si>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</si>
  <si>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</si>
  <si>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</si>
  <si>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</si>
  <si>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</si>
  <si>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</si>
  <si>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</si>
  <si>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</si>
  <si>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</si>
  <si>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</si>
  <si>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</si>
  <si>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</si>
  <si>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</si>
  <si>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</si>
  <si>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</si>
  <si>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</si>
  <si>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</si>
  <si>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</si>
  <si>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</si>
  <si>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</si>
  <si>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</si>
  <si>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</si>
  <si>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</si>
  <si>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</si>
  <si>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</si>
  <si>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</si>
  <si>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</si>
  <si>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</si>
  <si>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</si>
  <si>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</si>
  <si>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</si>
  <si>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</si>
  <si>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</si>
  <si>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</si>
  <si>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</si>
  <si>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</si>
  <si>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</si>
  <si>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</si>
  <si>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</si>
  <si>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</si>
  <si>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</si>
  <si>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</si>
  <si>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</si>
  <si>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</si>
  <si>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</si>
  <si>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</si>
  <si>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</si>
  <si>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</si>
  <si>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</si>
  <si>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</si>
  <si>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</si>
  <si>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</si>
  <si>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</si>
  <si>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</si>
  <si>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</si>
  <si>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</si>
  <si>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</si>
  <si>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</si>
  <si>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</si>
  <si>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</si>
  <si>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</si>
  <si>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</si>
  <si>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</si>
  <si>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</si>
  <si>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</si>
  <si>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</si>
  <si>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</si>
  <si>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</si>
  <si>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</si>
  <si>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</si>
  <si>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</si>
  <si>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</si>
  <si>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</si>
  <si>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</si>
  <si>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</si>
  <si>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</si>
  <si>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</si>
  <si>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</si>
  <si>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</si>
  <si>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</si>
  <si>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</si>
  <si>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</si>
  <si>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</si>
  <si>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</si>
  <si>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</si>
  <si>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</si>
  <si>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</si>
  <si>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</si>
  <si>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</si>
  <si>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</si>
  <si>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</si>
  <si>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</si>
  <si>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</si>
  <si>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</si>
  <si>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</si>
  <si>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</si>
  <si>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</si>
  <si>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</si>
  <si>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</si>
  <si>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</si>
  <si>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</si>
  <si>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</si>
  <si>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</si>
  <si>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</si>
  <si>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</si>
  <si>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</si>
  <si>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</si>
  <si>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</si>
  <si>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</si>
  <si>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</si>
  <si>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</si>
  <si>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</si>
  <si>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</si>
  <si>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</si>
  <si>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</si>
  <si>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</si>
  <si>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</si>
  <si>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</si>
  <si>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</si>
  <si>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</si>
  <si>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</si>
  <si>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</si>
  <si>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</si>
  <si>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</si>
  <si>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</si>
  <si>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</si>
  <si>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</si>
  <si>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</si>
  <si>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</si>
  <si>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</si>
  <si>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</si>
  <si>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</si>
  <si>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</si>
  <si>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</si>
  <si>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</si>
  <si>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</si>
  <si>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</si>
  <si>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</si>
  <si>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</si>
  <si>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</si>
  <si>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</si>
  <si>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</si>
  <si>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</si>
  <si>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</si>
  <si>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</si>
  <si>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</si>
  <si>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</si>
  <si>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</si>
  <si>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</si>
  <si>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</si>
  <si>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</si>
  <si>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</si>
  <si>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</si>
  <si>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</si>
  <si>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</si>
  <si>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</si>
  <si>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</si>
  <si>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</si>
  <si>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</si>
  <si>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</si>
  <si>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</si>
  <si>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</si>
  <si>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</si>
  <si>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</si>
  <si>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</si>
  <si>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</si>
  <si>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</si>
  <si>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</si>
  <si>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</si>
  <si>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</si>
  <si>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</si>
  <si>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</si>
  <si>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</si>
  <si>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</si>
  <si>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</si>
  <si>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</si>
  <si>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</si>
  <si>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</si>
  <si>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</si>
  <si>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</si>
  <si>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</si>
  <si>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</si>
  <si>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</si>
  <si>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</si>
  <si>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</si>
  <si>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</si>
  <si>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</si>
  <si>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</si>
  <si>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</si>
  <si>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</si>
  <si>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</si>
  <si>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</si>
  <si>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</si>
  <si>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</si>
  <si>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</si>
  <si>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</si>
  <si>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</si>
  <si>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</si>
  <si>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</si>
  <si>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</si>
  <si>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</si>
  <si>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</si>
  <si>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</si>
  <si>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</si>
  <si>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</si>
  <si>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</si>
  <si>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</si>
  <si>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</si>
  <si>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</si>
  <si>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</si>
  <si>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</si>
  <si>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</si>
  <si>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</si>
  <si>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</si>
  <si>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</si>
  <si>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</si>
  <si>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</si>
  <si>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</si>
  <si>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</si>
  <si>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</si>
  <si>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</si>
  <si>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</si>
  <si>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</si>
  <si>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</si>
  <si>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</si>
  <si>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</si>
  <si>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</si>
  <si>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</si>
  <si>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</si>
  <si>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</si>
  <si>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</si>
  <si>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</si>
  <si>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</si>
  <si>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</si>
  <si>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</si>
  <si>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</si>
  <si>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</si>
  <si>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</si>
  <si>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</si>
  <si>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</si>
  <si>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</si>
  <si>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</si>
  <si>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</si>
  <si>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</si>
  <si>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</si>
  <si>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</si>
  <si>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</si>
  <si>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</si>
  <si>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</si>
  <si>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</si>
  <si>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</si>
  <si>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</si>
  <si>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</si>
  <si>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</si>
  <si>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</si>
  <si>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</si>
  <si>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</si>
  <si>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</si>
  <si>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</si>
  <si>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</si>
  <si>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</si>
  <si>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</si>
  <si>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</si>
  <si>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</si>
  <si>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</si>
  <si>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</si>
  <si>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</si>
  <si>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</si>
  <si>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</si>
  <si>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</si>
  <si>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</si>
  <si>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</si>
  <si>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</si>
  <si>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</si>
  <si>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</si>
  <si>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</si>
  <si>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</si>
  <si>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</si>
  <si>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</si>
  <si>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</si>
  <si>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</si>
  <si>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</si>
  <si>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</si>
  <si>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</si>
  <si>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</si>
  <si>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</si>
  <si>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</si>
  <si>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</si>
  <si>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</si>
  <si>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</si>
  <si>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</si>
  <si>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</si>
  <si>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</si>
  <si>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</si>
  <si>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</si>
  <si>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</si>
  <si>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</si>
  <si>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</si>
  <si>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</si>
  <si>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</si>
  <si>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</si>
  <si>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</si>
  <si>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</si>
  <si>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</si>
  <si>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</si>
  <si>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</si>
  <si>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</si>
  <si>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</si>
  <si>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</si>
  <si>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</si>
  <si>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</si>
  <si>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</si>
  <si>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</si>
  <si>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</si>
  <si>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</si>
  <si>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</si>
  <si>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</si>
  <si>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</si>
  <si>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</si>
  <si>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</si>
  <si>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</si>
  <si>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</si>
  <si>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</si>
  <si>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</si>
  <si>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</si>
  <si>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</si>
  <si>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</si>
  <si>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</si>
  <si>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</si>
  <si>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</si>
  <si>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</si>
  <si>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</si>
  <si>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</si>
  <si>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</si>
  <si>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</si>
  <si>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</si>
  <si>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</si>
  <si>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</si>
  <si>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</si>
  <si>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</si>
  <si>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</si>
  <si>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</si>
  <si>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</si>
  <si>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</si>
  <si>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</si>
  <si>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</si>
  <si>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</si>
  <si>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</si>
  <si>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</si>
  <si>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</si>
  <si>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</si>
  <si>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</si>
  <si>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</si>
  <si>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</si>
  <si>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</si>
  <si>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</si>
  <si>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</si>
  <si>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</si>
  <si>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</si>
  <si>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</si>
  <si>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</si>
  <si>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</si>
  <si>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</si>
  <si>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</si>
  <si>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</si>
  <si>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</si>
  <si>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</si>
  <si>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</si>
  <si>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</si>
  <si>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</si>
  <si>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</si>
  <si>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</si>
  <si>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</si>
  <si>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</si>
  <si>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</si>
  <si>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</si>
  <si>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</si>
  <si>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</si>
  <si>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</si>
  <si>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</si>
  <si>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</si>
  <si>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</si>
  <si>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</si>
  <si>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</si>
  <si>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</si>
  <si>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</si>
  <si>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</si>
  <si>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</si>
  <si>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</si>
  <si>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</si>
  <si>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</si>
  <si>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</si>
  <si>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</si>
  <si>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</si>
  <si>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</si>
  <si>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</si>
  <si>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</si>
  <si>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</si>
  <si>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</si>
  <si>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</si>
  <si>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</si>
  <si>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</si>
  <si>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</si>
  <si>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</si>
  <si>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</si>
  <si>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</si>
  <si>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</si>
  <si>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</si>
  <si>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</si>
  <si>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</si>
  <si>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</si>
  <si>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</si>
  <si>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</si>
  <si>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</si>
  <si>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</si>
  <si>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</si>
  <si>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</si>
  <si>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</si>
  <si>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</si>
  <si>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</si>
  <si>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</si>
  <si>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</si>
  <si>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</si>
  <si>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</si>
  <si>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</si>
  <si>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</si>
  <si>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</si>
  <si>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</si>
  <si>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</si>
  <si>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</si>
  <si>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</si>
  <si>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</si>
  <si>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</si>
  <si>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</si>
  <si>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</si>
  <si>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</si>
  <si>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</si>
  <si>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</si>
  <si>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</si>
  <si>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</si>
  <si>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</si>
  <si>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</si>
  <si>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</si>
  <si>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</si>
  <si>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</si>
  <si>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</si>
  <si>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</si>
  <si>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</si>
  <si>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</si>
  <si>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</si>
  <si>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</si>
  <si>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</si>
  <si>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</si>
  <si>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</si>
  <si>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</si>
  <si>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</si>
  <si>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</si>
  <si>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</si>
  <si>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</si>
  <si>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</si>
  <si>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</si>
  <si>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</si>
  <si>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</si>
  <si>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</si>
  <si>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</si>
  <si>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</si>
  <si>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</si>
  <si>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</si>
  <si>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</si>
  <si>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</si>
  <si>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</si>
  <si>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</si>
  <si>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</si>
  <si>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</si>
  <si>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</si>
  <si>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</si>
  <si>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</si>
  <si>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</si>
  <si>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</si>
  <si>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</si>
  <si>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</si>
  <si>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</si>
  <si>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</si>
  <si>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</si>
  <si>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</si>
  <si>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</si>
  <si>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</si>
  <si>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</si>
  <si>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</si>
  <si>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</si>
  <si>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</si>
  <si>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</si>
  <si>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</si>
  <si>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</si>
  <si>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</si>
  <si>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</si>
  <si>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</si>
  <si>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</si>
  <si>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</si>
  <si>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</si>
  <si>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</si>
  <si>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</si>
  <si>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</si>
  <si>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</si>
  <si>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</si>
  <si>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</si>
  <si>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</si>
  <si>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</si>
  <si>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</si>
  <si>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</si>
  <si>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</si>
  <si>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</si>
  <si>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</si>
  <si>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</si>
  <si>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</si>
  <si>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</si>
  <si>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</si>
  <si>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</si>
  <si>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</si>
  <si>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</si>
  <si>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</si>
  <si>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</si>
  <si>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</si>
  <si>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</si>
  <si>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</si>
  <si>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</si>
  <si>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</si>
  <si>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</si>
  <si>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</si>
  <si>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</si>
  <si>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</si>
  <si>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</si>
  <si>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</si>
  <si>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</si>
  <si>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</si>
  <si>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</si>
  <si>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</si>
  <si>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</si>
  <si>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</si>
  <si>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</si>
  <si>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</si>
  <si>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</si>
  <si>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</si>
  <si>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</si>
  <si>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</si>
  <si>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</si>
  <si>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</si>
  <si>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</si>
  <si>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</si>
  <si>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</si>
  <si>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</si>
  <si>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</si>
  <si>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</si>
  <si>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</si>
  <si>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</si>
  <si>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</si>
  <si>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</si>
  <si>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</si>
  <si>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</si>
  <si>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</si>
  <si>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</si>
  <si>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</si>
  <si>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</si>
  <si>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</si>
  <si>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</si>
  <si>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</si>
  <si>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</si>
  <si>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</si>
  <si>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</si>
  <si>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</si>
  <si>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</si>
  <si>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</si>
  <si>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</si>
  <si>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</si>
  <si>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</si>
  <si>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</si>
  <si>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</si>
  <si>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</si>
  <si>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</si>
  <si>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</si>
  <si>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</si>
  <si>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</si>
  <si>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</si>
  <si>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</si>
  <si>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</si>
  <si>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</si>
  <si>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</si>
  <si>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</si>
  <si>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</si>
  <si>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</si>
  <si>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</si>
  <si>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</si>
  <si>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</si>
  <si>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</si>
  <si>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</si>
  <si>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</si>
  <si>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</si>
  <si>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</si>
  <si>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</si>
  <si>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</si>
  <si>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</si>
  <si>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</si>
  <si>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</si>
  <si>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</si>
  <si>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</si>
  <si>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</si>
  <si>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</si>
  <si>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</si>
  <si>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</si>
  <si>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</si>
  <si>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</si>
  <si>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</si>
  <si>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</si>
  <si>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</si>
  <si>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</si>
  <si>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</si>
  <si>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</si>
  <si>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</si>
  <si>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</si>
  <si>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</si>
  <si>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</si>
  <si>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</si>
  <si>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</si>
  <si>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</si>
  <si>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</si>
  <si>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</si>
  <si>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</si>
  <si>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</si>
  <si>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</si>
  <si>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</si>
  <si>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</si>
  <si>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</si>
  <si>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</si>
  <si>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</si>
  <si>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</si>
  <si>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</si>
  <si>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</si>
  <si>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</si>
  <si>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</si>
  <si>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</si>
  <si>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</si>
  <si>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</si>
  <si>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</si>
  <si>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</si>
  <si>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</si>
  <si>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</si>
  <si>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</si>
  <si>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</si>
  <si>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</si>
  <si>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</si>
  <si>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</si>
  <si>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</si>
  <si>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</si>
  <si>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</si>
  <si>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</si>
  <si>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</si>
  <si>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</si>
  <si>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</si>
  <si>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</si>
  <si>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</si>
  <si>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</si>
  <si>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</si>
  <si>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</si>
  <si>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</si>
  <si>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</si>
  <si>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</si>
  <si>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</si>
  <si>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</si>
  <si>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</si>
  <si>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</si>
  <si>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</si>
  <si>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</si>
  <si>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</si>
  <si>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</si>
  <si>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</si>
  <si>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</si>
  <si>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</si>
  <si>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</si>
  <si>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</si>
  <si>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</si>
  <si>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</si>
  <si>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</si>
  <si>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</si>
  <si>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</si>
  <si>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</si>
  <si>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</si>
  <si>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</si>
  <si>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</si>
  <si>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</si>
  <si>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</si>
  <si>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</si>
  <si>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</si>
  <si>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</si>
  <si>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</si>
  <si>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</si>
  <si>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</si>
  <si>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</si>
  <si>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</si>
  <si>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</si>
  <si>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</si>
  <si>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</si>
  <si>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</si>
  <si>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</si>
  <si>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</si>
  <si>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</si>
  <si>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</si>
  <si>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</si>
  <si>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</si>
  <si>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</si>
  <si>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</si>
  <si>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</si>
  <si>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</si>
  <si>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</si>
  <si>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</si>
  <si>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</si>
  <si>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</si>
  <si>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</si>
  <si>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</si>
  <si>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</si>
  <si>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</si>
  <si>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</si>
  <si>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</si>
  <si>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</si>
  <si>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</si>
  <si>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</si>
  <si>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</si>
  <si>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</si>
  <si>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</si>
  <si>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</si>
  <si>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</si>
  <si>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</si>
  <si>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</si>
  <si>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</si>
  <si>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</si>
  <si>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</si>
  <si>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</si>
  <si>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</si>
  <si>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</si>
  <si>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</si>
  <si>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</si>
  <si>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</si>
  <si>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</si>
  <si>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</si>
  <si>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</si>
  <si>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</si>
  <si>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</si>
  <si>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</si>
  <si>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</si>
  <si>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</si>
  <si>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</si>
  <si>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</si>
  <si>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</si>
  <si>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</si>
  <si>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</si>
  <si>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</si>
  <si>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</si>
  <si>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</si>
  <si>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</si>
  <si>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</si>
  <si>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</si>
  <si>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</si>
  <si>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</si>
  <si>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</si>
  <si>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</si>
  <si>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</si>
  <si>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</si>
  <si>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</si>
  <si>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</si>
  <si>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</si>
  <si>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</si>
  <si>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</si>
  <si>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</si>
  <si>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</si>
  <si>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</si>
  <si>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</si>
  <si>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</si>
  <si>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</si>
  <si>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</si>
  <si>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</si>
  <si>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</si>
  <si>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</si>
  <si>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</si>
  <si>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</si>
  <si>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</si>
  <si>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</si>
  <si>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</si>
  <si>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</si>
  <si>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</si>
  <si>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</si>
  <si>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</si>
  <si>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</si>
  <si>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</si>
  <si>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</si>
  <si>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</si>
  <si>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</si>
  <si>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</si>
  <si>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</si>
  <si>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</si>
  <si>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</si>
  <si>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</si>
  <si>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</si>
  <si>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</si>
  <si>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</si>
  <si>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</si>
  <si>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</si>
  <si>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</si>
  <si>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</si>
  <si>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</si>
  <si>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</si>
  <si>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</si>
  <si>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</si>
  <si>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</si>
  <si>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</si>
  <si>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</si>
  <si>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</si>
  <si>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</si>
  <si>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</si>
  <si>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</si>
  <si>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</si>
  <si>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</si>
  <si>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</si>
  <si>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</si>
  <si>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</si>
  <si>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</si>
  <si>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</si>
  <si>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</si>
  <si>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</si>
  <si>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</si>
  <si>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</si>
  <si>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</si>
  <si>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</si>
  <si>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</si>
  <si>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</si>
  <si>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</si>
  <si>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</si>
  <si>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</si>
  <si>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</si>
  <si>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</si>
  <si>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</si>
  <si>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</si>
  <si>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</si>
  <si>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</si>
  <si>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</si>
  <si>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</si>
  <si>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</si>
  <si>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</si>
  <si>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</si>
  <si>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</si>
  <si>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</si>
  <si>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</si>
  <si>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</si>
  <si>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</si>
  <si>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</si>
  <si>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</si>
  <si>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</si>
  <si>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</si>
  <si>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</si>
  <si>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</si>
  <si>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</si>
  <si>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</si>
  <si>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</si>
  <si>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</si>
  <si>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</si>
  <si>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</si>
  <si>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</si>
  <si>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</si>
  <si>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</si>
  <si>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</si>
  <si>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</si>
  <si>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</si>
  <si>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</si>
  <si>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</si>
  <si>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</si>
  <si>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</si>
  <si>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</si>
  <si>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</si>
  <si>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</si>
  <si>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</si>
  <si>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</si>
  <si>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</si>
  <si>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</si>
  <si>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</si>
  <si>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</si>
  <si>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</si>
  <si>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</si>
  <si>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</si>
  <si>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</si>
  <si>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</si>
  <si>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</si>
  <si>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</si>
  <si>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</si>
  <si>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</si>
  <si>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</si>
  <si>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</si>
  <si>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</si>
  <si>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</si>
  <si>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</si>
  <si>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</si>
  <si>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</si>
  <si>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</si>
  <si>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</si>
  <si>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</si>
  <si>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</si>
  <si>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</si>
  <si>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</si>
  <si>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</si>
  <si>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</si>
  <si>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</si>
  <si>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</si>
  <si>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</si>
  <si>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</si>
  <si>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</si>
  <si>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</si>
  <si>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</si>
  <si>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</si>
  <si>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</si>
  <si>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</si>
  <si>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</si>
  <si>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</si>
  <si>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</si>
  <si>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</si>
  <si>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</si>
  <si>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</si>
  <si>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</si>
  <si>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</si>
  <si>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</si>
  <si>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</si>
  <si>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</si>
  <si>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</si>
  <si>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</si>
  <si>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</si>
  <si>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</si>
  <si>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</si>
  <si>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</si>
  <si>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</si>
  <si>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</si>
  <si>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</si>
  <si>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</si>
  <si>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</si>
  <si>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</si>
  <si>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</si>
  <si>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</si>
  <si>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</si>
  <si>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</si>
  <si>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</si>
  <si>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</si>
  <si>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</si>
  <si>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</si>
  <si>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</si>
  <si>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</si>
  <si>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</si>
  <si>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</si>
  <si>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</si>
  <si>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</si>
  <si>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</si>
  <si>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</si>
  <si>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</si>
  <si>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</si>
  <si>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</si>
  <si>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</si>
  <si>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</si>
  <si>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</si>
  <si>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</si>
  <si>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</si>
  <si>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</si>
  <si>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</si>
  <si>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</si>
  <si>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</si>
  <si>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</si>
  <si>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</si>
  <si>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</si>
  <si>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</si>
  <si>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</si>
  <si>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</si>
  <si>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</si>
  <si>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</si>
  <si>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</si>
  <si>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</si>
  <si>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</si>
  <si>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</si>
  <si>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</si>
  <si>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</si>
  <si>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</si>
  <si>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</si>
  <si>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</si>
  <si>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</si>
  <si>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</si>
  <si>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</si>
  <si>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</si>
  <si>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</si>
  <si>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</si>
  <si>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</si>
  <si>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</si>
  <si>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</si>
  <si>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</si>
  <si>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</si>
  <si>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</si>
  <si>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</si>
  <si>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</si>
  <si>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</si>
  <si>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</si>
  <si>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</si>
  <si>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</si>
  <si>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</si>
  <si>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</si>
  <si>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</si>
  <si>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</si>
  <si>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</si>
  <si>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</si>
  <si>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</si>
  <si>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</si>
  <si>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</si>
  <si>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</si>
  <si>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</si>
  <si>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</si>
  <si>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</si>
  <si>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</si>
  <si>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</si>
  <si>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</si>
  <si>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</si>
  <si>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</si>
  <si>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</si>
  <si>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</si>
  <si>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</si>
  <si>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</si>
  <si>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</si>
  <si>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</si>
  <si>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</si>
  <si>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</si>
  <si>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</si>
  <si>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</si>
  <si>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</si>
  <si>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</si>
  <si>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</si>
  <si>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</si>
  <si>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</si>
  <si>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</si>
  <si>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</si>
  <si>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</si>
  <si>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</si>
  <si>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</si>
  <si>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</si>
  <si>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</si>
  <si>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</si>
  <si>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</si>
  <si>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</si>
  <si>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</si>
  <si>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</si>
  <si>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</si>
  <si>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</si>
  <si>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</si>
  <si>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</si>
  <si>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</si>
  <si>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</si>
  <si>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</si>
  <si>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</si>
  <si>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</si>
  <si>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</si>
  <si>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</si>
  <si>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</si>
  <si>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</si>
  <si>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</si>
  <si>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</si>
  <si>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</si>
  <si>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</si>
  <si>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</si>
  <si>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</si>
  <si>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</si>
  <si>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</si>
  <si>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</si>
  <si>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</si>
  <si>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</si>
  <si>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</si>
  <si>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</si>
  <si>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</si>
  <si>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</si>
  <si>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</si>
  <si>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</si>
  <si>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</si>
  <si>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</si>
  <si>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</si>
  <si>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</si>
  <si>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</si>
  <si>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</si>
  <si>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</si>
  <si>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</si>
  <si>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</si>
  <si>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</si>
  <si>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</si>
  <si>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</si>
  <si>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</si>
  <si>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</si>
  <si>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</si>
  <si>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</si>
  <si>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</si>
  <si>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</si>
  <si>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</si>
  <si>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</si>
  <si>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</si>
  <si>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</si>
  <si>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</si>
  <si>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</si>
  <si>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</si>
  <si>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</si>
  <si>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</si>
  <si>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</si>
  <si>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</si>
  <si>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</si>
  <si>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</si>
  <si>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</si>
  <si>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</si>
  <si>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</si>
  <si>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</si>
  <si>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</si>
  <si>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</si>
  <si>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</si>
  <si>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</si>
  <si>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</si>
  <si>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</si>
  <si>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</si>
  <si>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</si>
  <si>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</si>
  <si>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</si>
  <si>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</si>
  <si>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</si>
  <si>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</si>
  <si>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</si>
  <si>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</si>
  <si>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</si>
  <si>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</si>
  <si>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</si>
  <si>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</si>
  <si>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</si>
  <si>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</si>
  <si>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</si>
  <si>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</si>
  <si>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</si>
  <si>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</si>
  <si>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</si>
  <si>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</si>
  <si>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</si>
  <si>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</si>
  <si>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</si>
  <si>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</si>
  <si>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</si>
  <si>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</si>
  <si>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</si>
  <si>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</si>
  <si>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</si>
  <si>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</si>
  <si>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</si>
  <si>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</si>
  <si>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</si>
  <si>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</si>
  <si>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</si>
  <si>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</si>
  <si>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</si>
  <si>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</si>
  <si>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</si>
  <si>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</si>
  <si>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</si>
  <si>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</si>
  <si>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</si>
  <si>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</si>
  <si>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</si>
  <si>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</si>
  <si>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</si>
  <si>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</si>
  <si>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</si>
  <si>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</si>
  <si>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</si>
  <si>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</si>
  <si>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</si>
  <si>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</si>
  <si>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</si>
  <si>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</si>
  <si>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</si>
  <si>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</si>
  <si>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</si>
  <si>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</si>
  <si>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</si>
  <si>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</si>
  <si>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</si>
  <si>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</si>
  <si>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</si>
  <si>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</si>
  <si>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</si>
  <si>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</si>
  <si>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</si>
  <si>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</si>
  <si>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</si>
  <si>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</si>
  <si>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</si>
  <si>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</si>
  <si>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</si>
  <si>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</si>
  <si>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</si>
  <si>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</si>
  <si>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</si>
  <si>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</si>
  <si>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</si>
  <si>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</si>
  <si>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</si>
  <si>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</si>
  <si>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</si>
  <si>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</si>
  <si>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</si>
  <si>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</si>
  <si>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</si>
  <si>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</si>
  <si>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</si>
  <si>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</si>
  <si>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</si>
  <si>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</si>
  <si>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</si>
  <si>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</si>
  <si>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</si>
  <si>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</si>
  <si>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</si>
  <si>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</si>
  <si>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</si>
  <si>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</si>
  <si>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</si>
  <si>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</si>
  <si>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</si>
  <si>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</si>
  <si>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</si>
  <si>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</si>
  <si>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</si>
  <si>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</si>
  <si>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</si>
  <si>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</si>
  <si>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</si>
  <si>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</si>
  <si>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</si>
  <si>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</si>
  <si>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</si>
  <si>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</si>
  <si>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</si>
  <si>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</si>
  <si>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</si>
  <si>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</si>
  <si>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</si>
  <si>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</si>
  <si>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</si>
  <si>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</si>
  <si>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</si>
  <si>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</si>
  <si>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</si>
  <si>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</si>
  <si>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</si>
  <si>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</si>
  <si>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</si>
  <si>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</si>
  <si>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</si>
  <si>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</si>
  <si>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</si>
  <si>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</si>
  <si>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</si>
  <si>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</si>
  <si>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</si>
  <si>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</si>
  <si>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</si>
  <si>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</si>
  <si>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</si>
  <si>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</si>
  <si>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</si>
  <si>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</si>
  <si>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</si>
  <si>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</si>
  <si>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</si>
  <si>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</si>
  <si>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</si>
  <si>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</si>
  <si>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</si>
  <si>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</si>
  <si>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</si>
  <si>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</si>
  <si>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</si>
  <si>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</si>
  <si>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</si>
  <si>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</si>
  <si>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</si>
  <si>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</si>
  <si>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</si>
  <si>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</si>
  <si>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</si>
  <si>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</si>
  <si>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</si>
  <si>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</si>
  <si>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</si>
  <si>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</si>
  <si>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</si>
  <si>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</si>
  <si>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</si>
  <si>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</si>
  <si>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</si>
  <si>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</si>
  <si>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</si>
  <si>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</si>
  <si>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</si>
  <si>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</si>
  <si>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</si>
  <si>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</si>
  <si>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</si>
  <si>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</si>
  <si>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</si>
  <si>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</si>
  <si>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</si>
  <si>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</si>
  <si>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</si>
  <si>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</si>
  <si>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</si>
  <si>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</si>
  <si>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</si>
  <si>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</si>
  <si>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</si>
  <si>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</si>
  <si>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</si>
  <si>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</si>
  <si>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</si>
  <si>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</si>
  <si>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</si>
  <si>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</si>
  <si>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</si>
  <si>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</si>
  <si>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</si>
  <si>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</si>
  <si>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</si>
  <si>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</si>
  <si>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</si>
  <si>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</si>
  <si>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</si>
  <si>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</si>
  <si>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</si>
  <si>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</si>
  <si>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</si>
  <si>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</si>
  <si>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</si>
  <si>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</si>
  <si>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</si>
  <si>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</si>
  <si>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</si>
  <si>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</si>
  <si>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</si>
  <si>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</si>
  <si>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</si>
  <si>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</si>
  <si>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</si>
  <si>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</si>
  <si>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</si>
  <si>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</si>
  <si>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</si>
  <si>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</si>
  <si>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</si>
  <si>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</si>
  <si>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</si>
  <si>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</si>
  <si>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</si>
  <si>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</si>
  <si>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</si>
  <si>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</si>
  <si>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</si>
  <si>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</si>
  <si>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</si>
  <si>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</si>
  <si>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</si>
  <si>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</si>
  <si>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</si>
  <si>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</si>
  <si>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</si>
  <si>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</si>
  <si>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</si>
  <si>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</si>
  <si>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</si>
  <si>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</si>
  <si>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</si>
  <si>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</si>
  <si>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</si>
  <si>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</si>
  <si>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</si>
  <si>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</si>
  <si>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</si>
  <si>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</si>
  <si>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</si>
  <si>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</si>
  <si>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</si>
  <si>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</si>
  <si>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</si>
  <si>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</si>
  <si>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</si>
  <si>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</si>
  <si>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</si>
  <si>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</si>
  <si>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</si>
  <si>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</si>
  <si>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</si>
  <si>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</si>
  <si>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</si>
  <si>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</si>
  <si>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</si>
  <si>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</si>
  <si>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</si>
  <si>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</si>
  <si>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</si>
  <si>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</si>
  <si>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</si>
  <si>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</si>
  <si>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</si>
  <si>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</si>
  <si>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</si>
  <si>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</si>
  <si>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</si>
  <si>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</si>
  <si>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</si>
  <si>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</si>
  <si>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</si>
  <si>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</si>
  <si>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</si>
  <si>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</si>
  <si>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</si>
  <si>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</si>
  <si>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</si>
  <si>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</si>
  <si>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</si>
  <si>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</si>
  <si>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</si>
  <si>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</si>
  <si>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</si>
  <si>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</si>
  <si>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</si>
  <si>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</si>
  <si>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</si>
  <si>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</si>
  <si>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</si>
  <si>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</si>
  <si>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</si>
  <si>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</si>
  <si>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</si>
  <si>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</si>
  <si>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</si>
  <si>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</si>
  <si>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</si>
  <si>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</si>
  <si>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</si>
  <si>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</si>
  <si>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</si>
  <si>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</si>
  <si>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</si>
  <si>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</si>
  <si>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</si>
  <si>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</si>
  <si>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</si>
  <si>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</si>
  <si>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</si>
  <si>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</si>
  <si>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</si>
  <si>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</si>
  <si>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</si>
  <si>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</si>
  <si>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</si>
  <si>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</si>
  <si>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</si>
  <si>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</si>
  <si>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</si>
  <si>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</si>
  <si>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</si>
  <si>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</si>
  <si>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</si>
  <si>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</si>
  <si>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</si>
  <si>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</si>
  <si>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</si>
  <si>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</si>
  <si>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</si>
  <si>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</si>
  <si>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</si>
  <si>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</si>
  <si>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</si>
  <si>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</si>
  <si>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</si>
  <si>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</si>
  <si>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</si>
  <si>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</si>
  <si>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</si>
  <si>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</si>
  <si>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</si>
  <si>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</si>
  <si>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</si>
  <si>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</si>
  <si>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</si>
  <si>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</si>
  <si>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</si>
  <si>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</si>
  <si>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</si>
  <si>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</si>
  <si>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</si>
  <si>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</si>
  <si>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</si>
  <si>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</si>
  <si>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</si>
  <si>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</si>
  <si>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</si>
  <si>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</si>
  <si>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</si>
  <si>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</si>
  <si>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</si>
  <si>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</si>
  <si>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</si>
  <si>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</si>
  <si>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</si>
  <si>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</si>
  <si>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</si>
  <si>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</si>
  <si>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</si>
  <si>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</si>
  <si>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</si>
  <si>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</si>
  <si>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</si>
  <si>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</si>
  <si>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</si>
  <si>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</si>
  <si>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</si>
  <si>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</si>
  <si>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</si>
  <si>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</si>
  <si>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</si>
  <si>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</si>
  <si>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</si>
  <si>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</si>
  <si>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</si>
  <si>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</si>
  <si>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</si>
  <si>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</si>
  <si>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</si>
  <si>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</si>
  <si>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</si>
  <si>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</si>
  <si>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</si>
  <si>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</si>
  <si>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</si>
  <si>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</si>
  <si>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</si>
  <si>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</si>
  <si>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</si>
  <si>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</si>
  <si>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</si>
  <si>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</si>
  <si>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</si>
  <si>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</si>
  <si>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</si>
  <si>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</si>
  <si>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</si>
  <si>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</si>
  <si>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</si>
  <si>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</si>
  <si>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</si>
  <si>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</si>
  <si>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</si>
  <si>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</si>
  <si>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</si>
  <si>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</si>
  <si>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</si>
  <si>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</si>
  <si>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</si>
  <si>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</si>
  <si>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</si>
  <si>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</si>
  <si>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</si>
  <si>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</si>
  <si>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</si>
  <si>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</si>
  <si>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</si>
  <si>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</si>
  <si>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</si>
  <si>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</si>
  <si>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</si>
  <si>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</si>
  <si>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</si>
  <si>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</si>
  <si>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</si>
  <si>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</si>
  <si>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</si>
  <si>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</si>
  <si>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</si>
  <si>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</si>
  <si>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</si>
  <si>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</si>
  <si>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</si>
  <si>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</si>
  <si>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</si>
  <si>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</si>
  <si>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</si>
  <si>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</si>
  <si>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</si>
  <si>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</si>
  <si>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</si>
  <si>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</si>
  <si>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</si>
  <si>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</si>
  <si>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</si>
  <si>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</si>
  <si>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</si>
  <si>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</si>
  <si>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</si>
  <si>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</si>
  <si>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</si>
  <si>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</si>
  <si>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</si>
  <si>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</si>
  <si>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</si>
  <si>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</si>
  <si>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</si>
  <si>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</si>
  <si>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</si>
  <si>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</si>
  <si>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</si>
  <si>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</si>
  <si>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</si>
  <si>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</si>
  <si>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</si>
  <si>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</si>
  <si>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</si>
  <si>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</si>
  <si>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</si>
  <si>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</si>
  <si>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</si>
  <si>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</si>
  <si>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</si>
  <si>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</si>
  <si>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</si>
  <si>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</si>
  <si>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</si>
  <si>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</si>
  <si>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</si>
  <si>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</si>
  <si>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</si>
  <si>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</si>
  <si>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</si>
  <si>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</si>
  <si>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</si>
  <si>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</si>
  <si>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</si>
  <si>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</si>
  <si>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</si>
  <si>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</si>
  <si>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</si>
  <si>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</si>
  <si>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</si>
  <si>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</si>
  <si>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</si>
  <si>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</si>
  <si>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</si>
  <si>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</si>
  <si>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</si>
  <si>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</si>
  <si>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</si>
  <si>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</si>
  <si>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</si>
  <si>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</si>
  <si>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</si>
  <si>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</si>
  <si>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</si>
  <si>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</si>
  <si>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</si>
  <si>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</si>
  <si>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</si>
  <si>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</si>
  <si>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</si>
  <si>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</si>
  <si>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</si>
  <si>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</si>
  <si>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</si>
  <si>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</si>
  <si>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</si>
  <si>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</si>
  <si>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</si>
  <si>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</si>
  <si>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</si>
  <si>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</si>
  <si>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</si>
  <si>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</si>
  <si>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</si>
  <si>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</si>
  <si>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</si>
  <si>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</si>
  <si>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</si>
  <si>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</si>
  <si>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</si>
  <si>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</si>
  <si>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</si>
  <si>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</si>
  <si>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</si>
  <si>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</si>
  <si>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</si>
  <si>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</si>
  <si>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</si>
  <si>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</si>
  <si>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</si>
  <si>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</si>
  <si>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</si>
  <si>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</si>
  <si>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</si>
  <si>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</si>
  <si>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</si>
  <si>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</si>
  <si>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</si>
  <si>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</si>
  <si>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</si>
  <si>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</si>
  <si>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</si>
  <si>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</si>
  <si>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</si>
  <si>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</si>
  <si>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</si>
  <si>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</si>
  <si>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</si>
  <si>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</si>
  <si>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</si>
  <si>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</si>
  <si>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</si>
  <si>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</si>
  <si>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</si>
  <si>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</si>
  <si>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</si>
  <si>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</si>
  <si>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</si>
  <si>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</si>
  <si>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</si>
  <si>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</si>
  <si>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</si>
  <si>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</si>
  <si>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</si>
  <si>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</si>
  <si>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</si>
  <si>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</si>
  <si>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</si>
  <si>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</si>
  <si>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</si>
  <si>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</si>
  <si>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</si>
  <si>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</si>
  <si>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</si>
  <si>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</si>
  <si>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</si>
  <si>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</si>
  <si>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</si>
  <si>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</si>
  <si>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</si>
  <si>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</si>
  <si>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</si>
  <si>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</si>
  <si>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</si>
  <si>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</si>
  <si>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</si>
  <si>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</si>
  <si>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</si>
  <si>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</si>
  <si>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</si>
  <si>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</si>
  <si>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</si>
  <si>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</si>
  <si>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</si>
  <si>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</si>
  <si>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</si>
  <si>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</si>
  <si>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</si>
  <si>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</si>
  <si>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</si>
  <si>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</si>
  <si>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</si>
  <si>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</si>
  <si>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</si>
  <si>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</si>
  <si>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</si>
  <si>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</si>
  <si>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</si>
  <si>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</si>
  <si>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</si>
  <si>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</si>
  <si>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</si>
  <si>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</si>
  <si>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</si>
  <si>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</si>
  <si>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</si>
  <si>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</si>
  <si>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</si>
  <si>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</si>
  <si>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</si>
  <si>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</si>
  <si>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</si>
  <si>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</si>
  <si>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</si>
  <si>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</si>
  <si>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</si>
  <si>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</si>
  <si>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</si>
  <si>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</si>
  <si>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</si>
  <si>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</si>
  <si>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</si>
  <si>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</si>
  <si>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</si>
  <si>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</si>
  <si>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</si>
  <si>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</si>
  <si>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</si>
  <si>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</si>
  <si>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</si>
  <si>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</si>
  <si>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</si>
  <si>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</si>
  <si>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</si>
  <si>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</si>
  <si>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</si>
  <si>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</si>
  <si>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</si>
  <si>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</si>
  <si>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</si>
  <si>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</si>
  <si>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</si>
  <si>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</si>
  <si>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</si>
  <si>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</si>
  <si>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</si>
  <si>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</si>
  <si>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</si>
  <si>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</si>
  <si>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</si>
  <si>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</si>
  <si>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</si>
  <si>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</si>
  <si>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</si>
  <si>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</si>
  <si>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</si>
  <si>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</si>
  <si>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</si>
  <si>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</si>
  <si>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</si>
  <si>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</si>
  <si>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</si>
  <si>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</si>
  <si>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</si>
  <si>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</si>
  <si>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</si>
  <si>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</si>
  <si>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</si>
  <si>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</si>
  <si>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</si>
  <si>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</si>
  <si>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</si>
  <si>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</si>
  <si>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</si>
  <si>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</si>
  <si>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</si>
  <si>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</si>
  <si>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</si>
  <si>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</si>
  <si>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</si>
  <si>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</si>
  <si>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</si>
  <si>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</si>
  <si>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</si>
  <si>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</si>
  <si>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</si>
  <si>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</si>
  <si>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</si>
  <si>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</si>
  <si>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</si>
  <si>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</si>
  <si>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</si>
  <si>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</si>
  <si>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</si>
  <si>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</si>
  <si>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</si>
  <si>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</si>
  <si>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</si>
  <si>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</si>
  <si>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</si>
  <si>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</si>
  <si>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</si>
  <si>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</si>
  <si>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</si>
  <si>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</si>
  <si>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</si>
  <si>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</si>
  <si>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</si>
  <si>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</si>
  <si>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</si>
  <si>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</si>
  <si>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</si>
  <si>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</si>
  <si>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</si>
  <si>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</si>
  <si>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</si>
  <si>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</si>
  <si>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</si>
  <si>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</si>
  <si>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</si>
  <si>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</si>
  <si>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</si>
  <si>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</si>
  <si>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</si>
  <si>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</si>
  <si>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</si>
  <si>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</si>
  <si>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</si>
  <si>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</si>
  <si>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</si>
  <si>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</si>
  <si>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</si>
  <si>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</si>
  <si>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</si>
  <si>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</si>
  <si>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</si>
  <si>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</si>
  <si>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</si>
  <si>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</si>
  <si>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</si>
  <si>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</si>
  <si>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</si>
  <si>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</si>
  <si>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</si>
  <si>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</si>
  <si>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</si>
  <si>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</si>
  <si>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</si>
  <si>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</si>
  <si>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</si>
  <si>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</si>
  <si>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</si>
  <si>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</si>
  <si>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</si>
  <si>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</si>
  <si>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</si>
  <si>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</si>
  <si>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</si>
  <si>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</si>
  <si>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</si>
  <si>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</si>
  <si>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</si>
  <si>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</si>
  <si>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</si>
  <si>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</si>
  <si>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</si>
  <si>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</si>
  <si>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</si>
  <si>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</si>
  <si>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</si>
  <si>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</si>
  <si>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</si>
  <si>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</si>
  <si>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</si>
  <si>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</si>
  <si>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</si>
  <si>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</si>
  <si>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</si>
  <si>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</si>
  <si>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</si>
  <si>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</si>
  <si>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</si>
  <si>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</si>
  <si>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</si>
  <si>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</si>
  <si>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</si>
  <si>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</si>
  <si>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</si>
  <si>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</si>
  <si>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</si>
  <si>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</si>
  <si>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</si>
  <si>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</si>
  <si>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</si>
  <si>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</si>
  <si>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</si>
  <si>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</si>
  <si>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</si>
  <si>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</si>
  <si>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</si>
  <si>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</si>
  <si>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</si>
  <si>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</si>
  <si>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</si>
  <si>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</si>
  <si>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</si>
  <si>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</si>
  <si>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</si>
  <si>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</si>
  <si>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</si>
  <si>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</si>
  <si>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</si>
  <si>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</si>
  <si>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</si>
  <si>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</si>
  <si>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</si>
  <si>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</si>
  <si>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</si>
  <si>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</si>
  <si>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</si>
  <si>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</si>
  <si>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</si>
  <si>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</si>
  <si>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</si>
  <si>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</si>
  <si>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</si>
  <si>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</si>
  <si>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</si>
  <si>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</si>
  <si>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</si>
  <si>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</si>
  <si>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</si>
  <si>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</si>
  <si>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</si>
  <si>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</si>
  <si>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</si>
  <si>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</si>
  <si>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</si>
  <si>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</si>
  <si>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</si>
  <si>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</si>
  <si>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</si>
  <si>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</si>
  <si>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</si>
  <si>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</si>
  <si>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</si>
  <si>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</si>
  <si>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</si>
  <si>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</si>
  <si>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</si>
  <si>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</si>
  <si>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</si>
  <si>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</si>
  <si>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</si>
  <si>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</si>
  <si>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</si>
  <si>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</si>
  <si>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</si>
  <si>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</si>
  <si>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</si>
  <si>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</si>
  <si>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</si>
  <si>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</si>
  <si>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</si>
  <si>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</si>
  <si>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</si>
  <si>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</si>
  <si>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</si>
  <si>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</si>
  <si>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</si>
  <si>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</si>
  <si>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</si>
  <si>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</si>
  <si>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</si>
  <si>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</si>
  <si>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</si>
  <si>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</si>
  <si>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</si>
  <si>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</si>
  <si>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</si>
  <si>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</si>
  <si>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</si>
  <si>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</si>
  <si>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</si>
  <si>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</si>
  <si>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</si>
  <si>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</si>
  <si>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</si>
  <si>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</si>
  <si>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</si>
  <si>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</si>
  <si>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</si>
  <si>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</si>
  <si>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</si>
  <si>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</si>
  <si>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</si>
  <si>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</si>
  <si>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</si>
  <si>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</si>
  <si>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</si>
  <si>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</si>
  <si>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</si>
  <si>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</si>
  <si>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</si>
  <si>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</si>
  <si>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</si>
  <si>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</si>
  <si>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</si>
  <si>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</si>
  <si>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</si>
  <si>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</si>
  <si>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</si>
  <si>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</si>
  <si>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</si>
  <si>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</si>
  <si>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</si>
  <si>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</si>
  <si>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</si>
  <si>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</si>
  <si>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</si>
  <si>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</si>
  <si>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</si>
  <si>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</si>
  <si>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</si>
  <si>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</si>
  <si>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</si>
  <si>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</si>
  <si>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</si>
  <si>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</si>
  <si>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</si>
  <si>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</si>
  <si>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</si>
  <si>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</si>
  <si>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</si>
  <si>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</si>
  <si>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</si>
  <si>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</si>
  <si>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</si>
  <si>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</si>
  <si>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</si>
  <si>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</si>
  <si>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</si>
  <si>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</si>
  <si>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</si>
  <si>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</si>
  <si>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</si>
  <si>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</si>
  <si>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</si>
  <si>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</si>
  <si>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</si>
  <si>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</si>
  <si>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</si>
  <si>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</si>
  <si>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</si>
  <si>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</si>
  <si>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</si>
  <si>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</si>
  <si>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</si>
  <si>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</si>
  <si>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</si>
  <si>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</si>
  <si>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</si>
  <si>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</si>
  <si>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</si>
  <si>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</si>
  <si>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</si>
  <si>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</si>
  <si>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</si>
  <si>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</si>
  <si>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</si>
  <si>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</si>
  <si>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</si>
  <si>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</si>
  <si>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</si>
  <si>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</si>
  <si>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</si>
  <si>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</si>
  <si>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</si>
  <si>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</si>
  <si>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</si>
  <si>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</si>
  <si>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</si>
  <si>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</si>
  <si>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</si>
  <si>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</si>
  <si>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</si>
  <si>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</si>
  <si>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</si>
  <si>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</si>
  <si>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</si>
  <si>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</si>
  <si>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</si>
  <si>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</si>
  <si>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</si>
  <si>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</si>
  <si>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</si>
  <si>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</si>
  <si>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</si>
  <si>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</si>
  <si>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</si>
  <si>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</si>
  <si>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</si>
  <si>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</si>
  <si>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</si>
  <si>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</si>
  <si>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</si>
  <si>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</si>
  <si>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</si>
  <si>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</si>
  <si>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</si>
  <si>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</si>
  <si>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</si>
  <si>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</si>
  <si>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</si>
  <si>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</si>
  <si>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</si>
  <si>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</si>
  <si>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</si>
  <si>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</si>
  <si>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</si>
  <si>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</si>
  <si>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</si>
  <si>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</si>
  <si>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</si>
  <si>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</si>
  <si>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</si>
  <si>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</si>
  <si>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</si>
  <si>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</si>
  <si>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</si>
  <si>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</si>
  <si>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</si>
  <si>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</si>
  <si>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</si>
  <si>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</si>
  <si>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</si>
  <si>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</si>
  <si>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</si>
  <si>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</si>
  <si>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</si>
  <si>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</si>
  <si>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</si>
  <si>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</si>
  <si>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</si>
  <si>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</si>
  <si>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</si>
  <si>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</si>
  <si>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</si>
  <si>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</si>
  <si>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</si>
  <si>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</si>
  <si>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</si>
  <si>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</si>
  <si>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</si>
  <si>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</si>
  <si>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</si>
  <si>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</si>
  <si>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</si>
  <si>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</si>
  <si>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</si>
  <si>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</si>
  <si>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</si>
  <si>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</si>
  <si>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</si>
  <si>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</si>
  <si>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</si>
  <si>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</si>
  <si>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</si>
  <si>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</si>
  <si>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</si>
  <si>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</si>
  <si>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</si>
  <si>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</si>
  <si>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</si>
  <si>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</si>
  <si>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</si>
  <si>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</si>
  <si>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</si>
  <si>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</si>
  <si>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</si>
  <si>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</si>
  <si>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</si>
  <si>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</si>
  <si>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</si>
  <si>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</si>
  <si>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</si>
  <si>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</si>
  <si>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</si>
  <si>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</si>
  <si>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</si>
  <si>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</si>
  <si>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</si>
  <si>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</si>
  <si>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</si>
  <si>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</si>
  <si>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</si>
  <si>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</si>
  <si>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</si>
  <si>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</si>
  <si>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</si>
  <si>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</si>
  <si>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</si>
  <si>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</si>
  <si>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</si>
  <si>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</si>
  <si>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</si>
  <si>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</si>
  <si>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</si>
  <si>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</si>
  <si>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</si>
  <si>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</si>
  <si>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</si>
  <si>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</si>
  <si>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</si>
  <si>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</si>
  <si>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</si>
  <si>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</si>
  <si>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</si>
  <si>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</si>
  <si>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</si>
  <si>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</si>
  <si>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</si>
  <si>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</si>
  <si>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</si>
  <si>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</si>
  <si>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</si>
  <si>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</si>
  <si>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</si>
  <si>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</si>
  <si>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</si>
  <si>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</si>
  <si>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</si>
  <si>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</si>
  <si>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</si>
  <si>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</si>
  <si>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</si>
  <si>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</si>
  <si>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</si>
  <si>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</si>
  <si>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</si>
  <si>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</si>
  <si>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</si>
  <si>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</si>
  <si>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</si>
  <si>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</si>
  <si>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</si>
  <si>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</si>
  <si>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</si>
  <si>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</si>
  <si>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</si>
  <si>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</si>
  <si>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</si>
  <si>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</si>
  <si>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</si>
  <si>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</si>
  <si>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</si>
  <si>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</si>
  <si>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</si>
  <si>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</si>
  <si>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</si>
  <si>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</si>
  <si>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</si>
  <si>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</si>
  <si>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</si>
  <si>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</si>
  <si>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</si>
  <si>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</si>
  <si>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</si>
  <si>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</si>
  <si>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</si>
  <si>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</si>
  <si>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</si>
  <si>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</si>
  <si>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</si>
  <si>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</si>
  <si>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</si>
  <si>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</si>
  <si>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</si>
  <si>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</si>
  <si>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</si>
  <si>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</si>
  <si>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</si>
  <si>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</si>
  <si>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</si>
  <si>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</si>
  <si>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</si>
  <si>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</si>
  <si>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</si>
  <si>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</si>
  <si>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</si>
  <si>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</si>
  <si>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</si>
  <si>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</si>
  <si>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</si>
  <si>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</si>
  <si>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</si>
  <si>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</si>
  <si>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</si>
  <si>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</si>
  <si>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</si>
  <si>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</si>
  <si>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</si>
  <si>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</si>
  <si>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</si>
  <si>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</si>
  <si>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</si>
  <si>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</si>
  <si>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</si>
  <si>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</si>
  <si>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</si>
  <si>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</si>
  <si>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</si>
  <si>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</si>
  <si>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</si>
  <si>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</si>
  <si>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</si>
  <si>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</si>
  <si>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</si>
  <si>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</si>
  <si>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</si>
  <si>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</si>
  <si>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</si>
  <si>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</si>
  <si>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</si>
  <si>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</si>
  <si>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</si>
  <si>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</si>
  <si>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</si>
  <si>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</si>
  <si>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</si>
  <si>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</si>
  <si>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</si>
  <si>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</si>
  <si>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</si>
  <si>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</si>
  <si>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</si>
  <si>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</si>
  <si>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</si>
  <si>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</si>
  <si>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</si>
  <si>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</si>
  <si>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</si>
  <si>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</si>
  <si>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</si>
  <si>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</si>
  <si>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</si>
  <si>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</si>
  <si>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</si>
  <si>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</si>
  <si>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</si>
  <si>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</si>
  <si>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</si>
  <si>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</si>
  <si>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</si>
  <si>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</si>
  <si>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</si>
  <si>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</si>
  <si>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</si>
  <si>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</si>
  <si>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</si>
  <si>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</si>
  <si>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</si>
  <si>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</si>
  <si>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</si>
  <si>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</si>
  <si>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</si>
  <si>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</si>
  <si>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</si>
  <si>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</si>
  <si>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</si>
  <si>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</si>
  <si>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</si>
  <si>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</si>
  <si>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</si>
  <si>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</si>
  <si>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</si>
  <si>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</si>
  <si>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</si>
  <si>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</si>
  <si>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</si>
  <si>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</si>
  <si>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</si>
  <si>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</si>
  <si>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</si>
  <si>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</si>
  <si>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</si>
  <si>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</si>
  <si>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</si>
  <si>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</si>
  <si>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</si>
  <si>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</si>
  <si>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</si>
  <si>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</si>
  <si>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</si>
  <si>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</si>
  <si>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</si>
  <si>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</si>
  <si>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</si>
  <si>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</si>
  <si>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</si>
  <si>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</si>
  <si>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</si>
  <si>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</si>
  <si>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</si>
  <si>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</si>
  <si>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</si>
  <si>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</si>
  <si>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</si>
  <si>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</si>
  <si>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</si>
  <si>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</si>
  <si>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</si>
  <si>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</si>
  <si>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</si>
  <si>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</si>
  <si>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</si>
  <si>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</si>
  <si>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</si>
  <si>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</si>
  <si>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</si>
  <si>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</si>
  <si>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</si>
  <si>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</si>
  <si>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</si>
  <si>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</si>
  <si>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</si>
  <si>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</si>
  <si>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</si>
  <si>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</si>
  <si>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</si>
  <si>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</si>
  <si>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</si>
  <si>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</si>
  <si>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</si>
  <si>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</si>
  <si>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</si>
  <si>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</si>
  <si>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</si>
  <si>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</si>
  <si>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</si>
  <si>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</si>
  <si>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</si>
  <si>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</si>
  <si>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</si>
  <si>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</si>
  <si>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</si>
  <si>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</si>
  <si>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</si>
  <si>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</si>
  <si>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</si>
  <si>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</si>
  <si>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</si>
  <si>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</si>
  <si>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</si>
  <si>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</si>
  <si>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</si>
  <si>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</si>
  <si>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</si>
  <si>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</si>
  <si>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</si>
  <si>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</si>
  <si>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</si>
  <si>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</si>
  <si>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</si>
  <si>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</si>
  <si>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</si>
  <si>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</si>
  <si>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</si>
  <si>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</si>
  <si>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</si>
  <si>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</si>
  <si>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</si>
  <si>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</si>
  <si>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</si>
  <si>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</si>
  <si>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</si>
  <si>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</si>
  <si>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</si>
  <si>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</si>
  <si>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</si>
  <si>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</si>
  <si>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</si>
  <si>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</si>
  <si>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</si>
  <si>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</si>
  <si>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</si>
  <si>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</si>
  <si>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</si>
  <si>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</si>
  <si>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</si>
  <si>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</si>
  <si>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</si>
  <si>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</si>
  <si>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</si>
  <si>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</si>
  <si>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</si>
  <si>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</si>
  <si>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</si>
  <si>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</si>
  <si>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</si>
  <si>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</si>
  <si>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</si>
  <si>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</si>
  <si>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</si>
  <si>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</si>
  <si>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</si>
  <si>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</si>
  <si>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</si>
  <si>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</si>
  <si>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</si>
  <si>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</si>
  <si>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</si>
  <si>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</si>
  <si>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</si>
  <si>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</si>
  <si>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</si>
  <si>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</si>
  <si>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</si>
  <si>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</si>
  <si>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</si>
  <si>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</si>
  <si>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</si>
  <si>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</si>
  <si>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</si>
  <si>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</si>
  <si>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</si>
  <si>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</si>
  <si>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</si>
  <si>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</si>
  <si>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</si>
  <si>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</si>
  <si>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</si>
  <si>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</si>
  <si>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</si>
  <si>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</si>
  <si>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</si>
  <si>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</si>
  <si>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</si>
  <si>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</si>
  <si>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</si>
  <si>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</si>
  <si>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</si>
  <si>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</si>
  <si>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</si>
  <si>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</si>
  <si>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</si>
  <si>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</si>
  <si>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</si>
  <si>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</si>
  <si>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</si>
  <si>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</si>
  <si>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</si>
  <si>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</si>
  <si>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</si>
  <si>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</si>
  <si>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</si>
  <si>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</si>
  <si>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</si>
  <si>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</si>
  <si>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</si>
  <si>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</si>
  <si>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</si>
  <si>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</si>
  <si>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</si>
  <si>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</si>
  <si>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</si>
  <si>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</si>
  <si>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</si>
  <si>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</si>
  <si>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</si>
  <si>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</si>
  <si>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</si>
  <si>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</si>
  <si>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</si>
  <si>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</si>
  <si>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</si>
  <si>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</si>
  <si>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</si>
  <si>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</si>
  <si>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</si>
  <si>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</si>
  <si>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</si>
  <si>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</si>
  <si>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</si>
  <si>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</si>
  <si>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</si>
  <si>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</si>
  <si>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</si>
  <si>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</si>
  <si>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</si>
  <si>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</si>
  <si>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</si>
  <si>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</si>
  <si>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</si>
  <si>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</si>
  <si>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</si>
  <si>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</si>
  <si>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</si>
  <si>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</si>
  <si>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</si>
  <si>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</si>
  <si>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</si>
  <si>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</si>
  <si>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</si>
  <si>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</si>
  <si>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</si>
  <si>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</si>
  <si>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</si>
  <si>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</si>
  <si>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</si>
  <si>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</si>
  <si>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</si>
  <si>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</si>
  <si>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</si>
  <si>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</si>
  <si>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</si>
  <si>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</si>
  <si>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</si>
  <si>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</si>
  <si>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</si>
  <si>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</si>
  <si>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</si>
  <si>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</si>
  <si>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</si>
  <si>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</si>
  <si>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</si>
  <si>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</si>
  <si>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</si>
  <si>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</si>
  <si>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</si>
  <si>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</si>
  <si>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</si>
  <si>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</si>
  <si>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</si>
  <si>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</si>
  <si>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</si>
  <si>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</si>
  <si>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</si>
  <si>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</si>
  <si>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</si>
  <si>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</si>
  <si>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</si>
  <si>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</si>
  <si>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</si>
  <si>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</si>
  <si>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</si>
  <si>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</si>
  <si>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</si>
  <si>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</si>
  <si>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</si>
  <si>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</si>
  <si>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</si>
  <si>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</si>
  <si>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</si>
  <si>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</si>
  <si>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</si>
  <si>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</si>
  <si>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</si>
  <si>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</si>
  <si>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</si>
  <si>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</si>
  <si>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</si>
  <si>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</si>
  <si>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</si>
  <si>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</si>
  <si>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</si>
  <si>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</si>
  <si>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</si>
  <si>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</si>
  <si>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</si>
  <si>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</si>
  <si>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</si>
  <si>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</si>
  <si>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</si>
  <si>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</si>
  <si>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</si>
  <si>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</si>
  <si>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</si>
  <si>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</si>
  <si>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</si>
  <si>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</si>
  <si>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</si>
  <si>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</si>
  <si>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</si>
  <si>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</si>
  <si>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</si>
  <si>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</si>
  <si>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</si>
  <si>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</si>
  <si>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</si>
  <si>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</si>
  <si>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</si>
  <si>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</si>
  <si>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</si>
  <si>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</si>
  <si>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</si>
  <si>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</si>
  <si>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</si>
  <si>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</si>
  <si>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</si>
  <si>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</si>
  <si>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</si>
  <si>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</si>
  <si>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</si>
  <si>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</si>
  <si>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</si>
  <si>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</si>
  <si>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</si>
  <si>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</si>
  <si>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</si>
  <si>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</si>
  <si>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</si>
  <si>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</si>
  <si>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</si>
  <si>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</si>
  <si>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</si>
  <si>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</si>
  <si>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</si>
  <si>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</si>
  <si>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</si>
  <si>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</si>
  <si>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</si>
  <si>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</si>
  <si>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</si>
  <si>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</si>
  <si>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</si>
  <si>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</si>
  <si>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</si>
  <si>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</si>
  <si>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</si>
  <si>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</si>
  <si>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</si>
  <si>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</si>
  <si>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</si>
  <si>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</si>
  <si>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</si>
  <si>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</si>
  <si>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</si>
  <si>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</si>
  <si>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</si>
  <si>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</si>
  <si>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</si>
  <si>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</si>
  <si>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</si>
  <si>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</si>
  <si>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</si>
  <si>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</si>
  <si>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</si>
  <si>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</si>
  <si>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</si>
  <si>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</si>
  <si>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</si>
  <si>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</si>
  <si>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</si>
  <si>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</si>
  <si>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</si>
  <si>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</si>
  <si>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</si>
  <si>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</si>
  <si>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</si>
  <si>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</si>
  <si>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</si>
  <si>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</si>
  <si>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</si>
  <si>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</si>
  <si>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</si>
  <si>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</si>
  <si>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</si>
  <si>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</si>
  <si>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</si>
  <si>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</si>
  <si>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</si>
  <si>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</si>
  <si>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</si>
  <si>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</si>
  <si>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</si>
  <si>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</si>
  <si>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</si>
  <si>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</si>
  <si>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</si>
  <si>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</si>
  <si>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</si>
  <si>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</si>
  <si>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</si>
  <si>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</si>
  <si>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</si>
  <si>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</si>
  <si>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</si>
  <si>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</si>
  <si>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</si>
  <si>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</si>
  <si>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</si>
  <si>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</si>
  <si>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</si>
  <si>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</si>
  <si>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</si>
  <si>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</si>
  <si>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</si>
  <si>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</si>
  <si>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</si>
  <si>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</si>
  <si>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</si>
  <si>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</si>
  <si>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</si>
  <si>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</si>
  <si>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</si>
  <si>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</si>
  <si>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</si>
  <si>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</si>
  <si>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</si>
  <si>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</si>
  <si>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</si>
  <si>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</si>
  <si>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</si>
  <si>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</si>
  <si>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</si>
  <si>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</si>
  <si>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</si>
  <si>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</si>
  <si>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</si>
  <si>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</si>
  <si>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</si>
  <si>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</si>
  <si>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</si>
  <si>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</si>
  <si>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</si>
  <si>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</si>
  <si>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</si>
  <si>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</si>
  <si>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</si>
  <si>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</si>
  <si>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</si>
  <si>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</si>
  <si>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</si>
  <si>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</si>
  <si>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</si>
  <si>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</si>
  <si>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</si>
  <si>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</si>
  <si>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</si>
  <si>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</si>
  <si>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</si>
  <si>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</si>
  <si>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</si>
  <si>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</si>
  <si>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</si>
  <si>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</si>
  <si>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</si>
  <si>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</si>
  <si>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</si>
  <si>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</si>
  <si>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</si>
  <si>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</si>
  <si>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</si>
  <si>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</si>
  <si>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</si>
  <si>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</si>
  <si>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</si>
  <si>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</si>
  <si>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</si>
  <si>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</si>
  <si>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</si>
  <si>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</si>
  <si>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</si>
  <si>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</si>
  <si>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</si>
  <si>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</si>
  <si>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</si>
  <si>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</si>
  <si>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</si>
  <si>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</si>
  <si>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</si>
  <si>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</si>
  <si>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</si>
  <si>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</si>
  <si>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</si>
  <si>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</si>
  <si>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</si>
  <si>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</si>
  <si>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</si>
  <si>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</si>
  <si>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</si>
  <si>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</si>
  <si>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</si>
  <si>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</si>
  <si>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</si>
  <si>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</si>
  <si>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</si>
  <si>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</si>
  <si>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</si>
  <si>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</si>
  <si>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</si>
  <si>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</si>
  <si>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</si>
  <si>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</si>
  <si>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</si>
  <si>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</si>
  <si>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</si>
  <si>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</si>
  <si>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</si>
  <si>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</si>
  <si>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</si>
  <si>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</si>
  <si>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</si>
  <si>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</si>
  <si>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</si>
  <si>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</si>
  <si>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</si>
  <si>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</si>
  <si>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</si>
  <si>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</si>
  <si>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</si>
  <si>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</si>
  <si>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</si>
  <si>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</si>
  <si>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</si>
  <si>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</si>
  <si>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</si>
  <si>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</si>
  <si>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</si>
  <si>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</si>
  <si>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</si>
  <si>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</si>
  <si>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</si>
  <si>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</si>
  <si>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</si>
  <si>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</si>
  <si>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</si>
  <si>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</si>
  <si>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</si>
  <si>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</si>
  <si>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</si>
  <si>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</si>
  <si>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</si>
  <si>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</si>
  <si>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</si>
  <si>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</si>
  <si>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</si>
  <si>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</si>
  <si>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</si>
  <si>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</si>
  <si>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</si>
  <si>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</si>
  <si>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</si>
  <si>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</si>
  <si>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</si>
  <si>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</si>
  <si>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</si>
  <si>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</si>
  <si>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</si>
  <si>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</si>
  <si>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</si>
  <si>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</si>
  <si>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</si>
  <si>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</si>
  <si>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</si>
  <si>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</si>
  <si>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</si>
  <si>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</si>
  <si>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</si>
  <si>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</si>
  <si>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</si>
  <si>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</si>
  <si>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</si>
  <si>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</si>
  <si>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</si>
  <si>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</si>
  <si>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</si>
  <si>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</si>
  <si>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</si>
  <si>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</si>
  <si>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</si>
  <si>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</si>
  <si>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</si>
  <si>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</si>
  <si>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</si>
  <si>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</si>
  <si>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</si>
  <si>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</si>
  <si>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</si>
  <si>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</si>
  <si>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</si>
  <si>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</si>
  <si>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</si>
  <si>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</si>
  <si>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</si>
  <si>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</si>
  <si>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</si>
  <si>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</si>
  <si>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</si>
  <si>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</si>
  <si>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</si>
  <si>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</si>
  <si>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</si>
  <si>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</si>
  <si>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</si>
  <si>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</si>
  <si>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</si>
  <si>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</si>
  <si>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</si>
  <si>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</si>
  <si>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</si>
  <si>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</si>
  <si>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</si>
  <si>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</si>
  <si>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</si>
  <si>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</si>
  <si>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</si>
  <si>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</si>
  <si>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</si>
  <si>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</si>
  <si>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</si>
  <si>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</si>
  <si>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</si>
  <si>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</si>
  <si>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</si>
  <si>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</si>
  <si>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</si>
  <si>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</si>
  <si>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</si>
  <si>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</si>
  <si>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</si>
  <si>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</si>
  <si>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</si>
  <si>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</si>
  <si>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</si>
  <si>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</si>
  <si>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</si>
  <si>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</si>
  <si>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</si>
  <si>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</si>
  <si>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</si>
  <si>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</si>
  <si>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</si>
  <si>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</si>
  <si>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</si>
  <si>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</si>
  <si>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</si>
  <si>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</si>
  <si>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</si>
  <si>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</si>
  <si>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</si>
  <si>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</si>
  <si>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</si>
  <si>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</si>
  <si>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</si>
  <si>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</si>
  <si>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</si>
  <si>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</si>
  <si>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</si>
  <si>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</si>
  <si>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</si>
  <si>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</si>
  <si>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</si>
  <si>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</si>
  <si>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</si>
  <si>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</si>
  <si>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</si>
  <si>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</si>
  <si>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</si>
  <si>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</si>
  <si>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</si>
  <si>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</si>
  <si>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</si>
  <si>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</si>
  <si>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</si>
  <si>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</si>
  <si>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</si>
  <si>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</si>
  <si>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</si>
  <si>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</si>
  <si>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</si>
  <si>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</si>
  <si>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</si>
  <si>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</si>
  <si>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</si>
  <si>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</si>
  <si>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</si>
  <si>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</si>
  <si>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</si>
  <si>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</si>
  <si>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</si>
  <si>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</si>
  <si>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</si>
  <si>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</si>
  <si>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</si>
  <si>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</si>
  <si>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</si>
  <si>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</si>
  <si>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</si>
  <si>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</si>
  <si>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</si>
  <si>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</si>
  <si>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</si>
  <si>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</si>
  <si>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</si>
  <si>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</si>
  <si>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</si>
  <si>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</si>
  <si>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</si>
  <si>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</si>
  <si>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</si>
  <si>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</si>
  <si>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</si>
  <si>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</si>
  <si>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</si>
  <si>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</si>
  <si>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</si>
  <si>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</si>
  <si>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</si>
  <si>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</si>
  <si>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</si>
  <si>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</si>
  <si>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</si>
  <si>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</si>
  <si>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</si>
  <si>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</si>
  <si>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</si>
  <si>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</si>
  <si>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</si>
  <si>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</si>
  <si>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</si>
  <si>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</si>
  <si>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</si>
  <si>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</si>
  <si>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</si>
  <si>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</si>
  <si>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</si>
  <si>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</si>
  <si>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</si>
  <si>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</si>
  <si>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</si>
  <si>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</si>
  <si>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</si>
  <si>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</si>
  <si>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</si>
  <si>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</si>
  <si>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</si>
  <si>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</si>
  <si>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</si>
  <si>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</si>
  <si>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</si>
  <si>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</si>
  <si>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</si>
  <si>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</si>
  <si>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</si>
  <si>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</si>
  <si>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</si>
  <si>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</si>
  <si>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</si>
  <si>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</si>
  <si>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</si>
  <si>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</si>
  <si>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</si>
  <si>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</si>
  <si>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</si>
  <si>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</si>
  <si>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</si>
  <si>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</si>
  <si>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</si>
  <si>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</si>
  <si>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</si>
  <si>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</si>
  <si>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</si>
  <si>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</si>
  <si>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</si>
  <si>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</si>
  <si>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</si>
  <si>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</si>
  <si>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</si>
  <si>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</si>
  <si>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</si>
  <si>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</si>
  <si>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</si>
  <si>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</si>
  <si>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</si>
  <si>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</si>
  <si>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</si>
  <si>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</si>
  <si>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</si>
  <si>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</si>
  <si>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</si>
  <si>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</si>
  <si>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</si>
  <si>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</si>
  <si>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</si>
  <si>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</si>
  <si>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</si>
  <si>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</si>
  <si>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</si>
  <si>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</si>
  <si>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</si>
  <si>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</si>
  <si>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</si>
  <si>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</si>
  <si>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</si>
  <si>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</si>
  <si>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</si>
  <si>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</si>
  <si>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</si>
  <si>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</si>
  <si>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</si>
  <si>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</si>
  <si>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</si>
  <si>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</si>
  <si>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</si>
  <si>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</si>
  <si>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</si>
  <si>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</si>
  <si>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</si>
  <si>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</si>
  <si>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</si>
  <si>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</si>
  <si>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</si>
  <si>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</si>
  <si>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</si>
  <si>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</si>
  <si>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</si>
  <si>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</si>
  <si>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</si>
  <si>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</si>
  <si>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</si>
  <si>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</si>
  <si>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</si>
  <si>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</si>
  <si>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</si>
  <si>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</si>
  <si>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</si>
  <si>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</si>
  <si>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</si>
  <si>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</si>
  <si>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</si>
  <si>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</si>
  <si>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</si>
  <si>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</si>
  <si>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</si>
  <si>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</si>
  <si>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</si>
  <si>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</si>
  <si>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</si>
  <si>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</si>
  <si>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</si>
  <si>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</si>
  <si>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</si>
  <si>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</si>
  <si>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</si>
  <si>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</si>
  <si>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</si>
  <si>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</si>
  <si>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</si>
  <si>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</si>
  <si>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</si>
  <si>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</si>
  <si>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</si>
  <si>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</si>
  <si>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</si>
  <si>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</si>
  <si>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</si>
  <si>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</si>
  <si>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</si>
  <si>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</si>
  <si>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</si>
  <si>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</si>
  <si>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</si>
  <si>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</si>
  <si>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</si>
  <si>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</si>
  <si>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</si>
  <si>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</si>
  <si>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</si>
  <si>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</si>
  <si>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</si>
  <si>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</si>
  <si>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</si>
  <si>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</si>
  <si>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</si>
  <si>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</si>
  <si>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</si>
  <si>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</si>
  <si>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</si>
  <si>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</si>
  <si>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</si>
  <si>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</si>
  <si>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</si>
  <si>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</si>
  <si>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</si>
  <si>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</si>
  <si>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</si>
  <si>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</si>
  <si>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</si>
  <si>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</si>
  <si>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</si>
  <si>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</si>
  <si>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</si>
  <si>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</si>
  <si>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</si>
  <si>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</si>
  <si>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</si>
  <si>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</si>
  <si>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</si>
  <si>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</si>
  <si>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</si>
  <si>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</si>
  <si>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</si>
  <si>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</si>
  <si>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</si>
  <si>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</si>
  <si>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</si>
  <si>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</si>
  <si>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</si>
  <si>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</si>
  <si>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</si>
  <si>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</si>
  <si>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</si>
  <si>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</si>
  <si>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</si>
  <si>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</si>
  <si>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</si>
  <si>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</si>
  <si>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</si>
  <si>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</si>
  <si>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</si>
  <si>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</si>
  <si>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</si>
  <si>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</si>
  <si>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</si>
  <si>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</si>
  <si>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</si>
  <si>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</si>
  <si>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</si>
  <si>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</si>
  <si>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</si>
  <si>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</si>
  <si>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</si>
  <si>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</si>
  <si>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</si>
  <si>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</si>
  <si>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</si>
  <si>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</si>
  <si>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</si>
  <si>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</si>
  <si>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</si>
  <si>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</si>
  <si>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</si>
  <si>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</si>
  <si>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</si>
  <si>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</si>
  <si>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</si>
  <si>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</si>
  <si>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</si>
  <si>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</si>
  <si>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</si>
  <si>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</si>
  <si>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</si>
  <si>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</si>
  <si>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</si>
  <si>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</si>
  <si>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</si>
  <si>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</si>
  <si>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</si>
  <si>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</si>
  <si>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</si>
  <si>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</si>
  <si>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</si>
  <si>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</si>
  <si>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</si>
  <si>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</si>
  <si>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</si>
  <si>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</si>
  <si>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</si>
  <si>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</si>
  <si>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</si>
  <si>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</si>
  <si>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</si>
  <si>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</si>
  <si>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</si>
  <si>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</si>
  <si>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</si>
  <si>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</si>
  <si>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</si>
  <si>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</si>
  <si>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</si>
  <si>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</si>
  <si>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</si>
  <si>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</si>
  <si>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</si>
  <si>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</si>
  <si>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</si>
  <si>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</si>
  <si>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</si>
  <si>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</si>
  <si>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</si>
  <si>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</si>
  <si>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</si>
  <si>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</si>
  <si>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</si>
  <si>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</si>
  <si>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</si>
  <si>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</si>
  <si>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</si>
  <si>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</si>
  <si>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</si>
  <si>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</si>
  <si>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</si>
  <si>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</si>
  <si>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</si>
  <si>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</si>
  <si>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</si>
  <si>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</si>
  <si>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</si>
  <si>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</si>
  <si>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</si>
  <si>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</si>
  <si>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</si>
  <si>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</si>
  <si>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</si>
  <si>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</si>
  <si>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</si>
  <si>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</si>
  <si>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</si>
  <si>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</si>
  <si>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</si>
  <si>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</si>
  <si>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</si>
  <si>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</si>
  <si>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</si>
  <si>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</si>
  <si>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</si>
  <si>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</si>
  <si>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</si>
  <si>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</si>
  <si>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</si>
  <si>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</si>
  <si>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</si>
  <si>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</si>
  <si>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</si>
  <si>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</si>
  <si>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</si>
  <si>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</si>
  <si>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</si>
  <si>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</si>
  <si>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</si>
  <si>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</si>
  <si>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</si>
  <si>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</si>
  <si>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</si>
  <si>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</si>
  <si>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</si>
  <si>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</si>
  <si>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</si>
  <si>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</si>
  <si>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</si>
  <si>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</si>
  <si>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</si>
  <si>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</si>
  <si>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</si>
  <si>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</si>
  <si>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</si>
  <si>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</si>
  <si>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</si>
  <si>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</si>
  <si>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</si>
  <si>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</si>
  <si>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</si>
  <si>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</si>
  <si>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</si>
  <si>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</si>
  <si>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</si>
  <si>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</si>
  <si>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</si>
  <si>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</si>
  <si>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</si>
  <si>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</si>
  <si>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</si>
  <si>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</si>
  <si>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</si>
  <si>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</si>
  <si>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</si>
  <si>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</si>
  <si>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</si>
  <si>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</si>
  <si>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</si>
  <si>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</si>
  <si>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</si>
  <si>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</si>
  <si>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</si>
  <si>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</si>
  <si>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</si>
  <si>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</si>
  <si>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</si>
  <si>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</si>
  <si>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</si>
  <si>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</si>
  <si>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</si>
  <si>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</si>
  <si>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</si>
  <si>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</si>
  <si>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</si>
  <si>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</si>
  <si>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</si>
  <si>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</si>
  <si>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</si>
  <si>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</si>
  <si>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</si>
  <si>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</si>
  <si>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</si>
  <si>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</si>
  <si>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</si>
  <si>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</si>
  <si>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</si>
  <si>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</si>
  <si>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</si>
  <si>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</si>
  <si>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</si>
  <si>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</si>
  <si>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</si>
  <si>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</si>
  <si>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</si>
  <si>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</si>
  <si>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</si>
  <si>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</si>
  <si>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</si>
  <si>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</si>
  <si>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</si>
  <si>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</si>
  <si>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</si>
  <si>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</si>
  <si>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</si>
  <si>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</si>
  <si>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</si>
  <si>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</si>
  <si>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</si>
  <si>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</si>
  <si>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</si>
  <si>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</si>
  <si>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</si>
  <si>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</si>
  <si>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</si>
  <si>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</si>
  <si>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</si>
  <si>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</si>
  <si>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</si>
  <si>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</si>
  <si>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</si>
  <si>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</si>
  <si>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</si>
  <si>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</si>
  <si>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</si>
  <si>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</si>
  <si>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</si>
  <si>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</si>
  <si>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</si>
  <si>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</si>
  <si>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</si>
  <si>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</si>
  <si>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</si>
  <si>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</si>
  <si>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</si>
  <si>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</si>
  <si>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</si>
  <si>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</si>
  <si>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</si>
  <si>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</si>
  <si>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</si>
  <si>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</si>
  <si>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</si>
  <si>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</si>
  <si>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</si>
  <si>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</si>
  <si>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</si>
  <si>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</si>
  <si>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</si>
  <si>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</si>
  <si>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</si>
  <si>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</si>
  <si>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</si>
  <si>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</si>
  <si>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</si>
  <si>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</si>
  <si>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</si>
  <si>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</si>
  <si>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</si>
  <si>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</si>
  <si>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</si>
  <si>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</si>
  <si>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</si>
  <si>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</si>
  <si>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</si>
  <si>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</si>
  <si>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</si>
  <si>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</si>
  <si>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</si>
  <si>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</si>
  <si>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</si>
  <si>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</si>
  <si>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</si>
  <si>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</si>
  <si>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</si>
  <si>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</si>
  <si>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</si>
  <si>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</si>
  <si>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</si>
  <si>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</si>
  <si>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</si>
  <si>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</si>
  <si>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</si>
  <si>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</si>
  <si>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</si>
  <si>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</si>
  <si>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</si>
  <si>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</si>
  <si>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</si>
  <si>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</si>
  <si>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</si>
  <si>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</si>
  <si>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</si>
  <si>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</si>
  <si>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</si>
  <si>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</si>
  <si>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</si>
  <si>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</si>
  <si>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</si>
  <si>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</si>
  <si>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</si>
  <si>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</si>
  <si>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</si>
  <si>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</si>
  <si>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</si>
  <si>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</si>
  <si>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</si>
  <si>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</si>
  <si>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</si>
  <si>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</si>
  <si>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</si>
  <si>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</si>
  <si>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</si>
  <si>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</si>
  <si>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</si>
  <si>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</si>
  <si>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</si>
  <si>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</si>
  <si>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</si>
  <si>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</si>
  <si>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</si>
  <si>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</si>
  <si>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</si>
  <si>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</si>
  <si>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</si>
  <si>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</si>
  <si>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</si>
  <si>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</si>
  <si>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</si>
  <si>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</si>
  <si>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</si>
  <si>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</si>
  <si>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</si>
  <si>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</si>
  <si>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</si>
  <si>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</si>
  <si>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</si>
  <si>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</si>
  <si>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</si>
  <si>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</si>
  <si>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</si>
  <si>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</si>
  <si>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</si>
  <si>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</si>
  <si>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</si>
  <si>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</si>
  <si>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</si>
  <si>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</si>
  <si>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</si>
  <si>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</si>
  <si>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</si>
  <si>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</si>
  <si>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</si>
  <si>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</si>
  <si>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</si>
  <si>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</si>
  <si>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</si>
  <si>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</si>
  <si>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</si>
  <si>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</si>
  <si>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</si>
  <si>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</si>
  <si>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</si>
  <si>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</si>
  <si>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</si>
  <si>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</si>
  <si>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</si>
  <si>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</si>
  <si>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</si>
  <si>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</si>
  <si>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</si>
  <si>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</si>
  <si>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</si>
  <si>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</si>
  <si>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</si>
  <si>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</si>
  <si>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</si>
  <si>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</si>
  <si>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</si>
  <si>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</si>
  <si>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</si>
  <si>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</si>
  <si>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</si>
  <si>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</si>
  <si>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</si>
  <si>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</si>
  <si>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</si>
  <si>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</si>
  <si>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</si>
  <si>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</si>
  <si>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</si>
  <si>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</si>
  <si>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</si>
  <si>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</si>
  <si>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</si>
  <si>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</si>
  <si>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</si>
  <si>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</si>
  <si>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</si>
  <si>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</si>
  <si>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</si>
  <si>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</si>
  <si>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</si>
  <si>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</si>
  <si>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</si>
  <si>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</si>
  <si>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</si>
  <si>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</si>
  <si>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</si>
  <si>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</si>
  <si>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</si>
  <si>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</si>
  <si>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</si>
  <si>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</si>
  <si>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</si>
  <si>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</si>
  <si>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</si>
  <si>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</si>
  <si>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</si>
  <si>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</si>
  <si>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</si>
  <si>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</si>
  <si>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</si>
  <si>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</si>
  <si>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</si>
  <si>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</si>
  <si>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</si>
  <si>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</si>
  <si>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</si>
  <si>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</si>
  <si>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</si>
  <si>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</si>
  <si>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</si>
  <si>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</si>
  <si>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</si>
  <si>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</si>
  <si>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</si>
  <si>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</si>
  <si>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</si>
  <si>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</si>
  <si>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</si>
  <si>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</si>
  <si>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</si>
  <si>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</si>
  <si>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</si>
  <si>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</si>
  <si>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</si>
  <si>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</si>
  <si>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</si>
  <si>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</si>
  <si>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</si>
  <si>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</si>
  <si>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</si>
  <si>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</si>
  <si>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</si>
  <si>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</si>
  <si>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</si>
  <si>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</si>
  <si>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</si>
  <si>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</si>
  <si>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</si>
  <si>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</si>
  <si>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</si>
  <si>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</si>
  <si>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</si>
  <si>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</si>
  <si>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</si>
  <si>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</si>
  <si>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</si>
  <si>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</si>
  <si>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</si>
  <si>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</si>
  <si>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</si>
  <si>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</si>
  <si>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</si>
  <si>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</si>
  <si>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</si>
  <si>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</si>
  <si>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</si>
  <si>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</si>
  <si>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</si>
  <si>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</si>
  <si>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</si>
  <si>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</si>
  <si>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</si>
  <si>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</si>
  <si>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</si>
  <si>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</si>
  <si>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</si>
  <si>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</si>
  <si>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</si>
  <si>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</si>
  <si>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</si>
  <si>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</si>
  <si>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</si>
  <si>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</si>
  <si>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</si>
  <si>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</si>
  <si>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</si>
  <si>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</si>
  <si>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</si>
  <si>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</si>
  <si>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</si>
  <si>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</si>
  <si>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</si>
  <si>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</si>
  <si>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</si>
  <si>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</si>
  <si>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</si>
  <si>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</si>
  <si>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</si>
  <si>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</si>
  <si>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</si>
  <si>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</si>
  <si>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</si>
  <si>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</si>
  <si>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</si>
  <si>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</si>
  <si>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</si>
  <si>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</si>
  <si>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</si>
  <si>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</si>
  <si>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</si>
  <si>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</si>
  <si>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</si>
  <si>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</si>
  <si>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</si>
  <si>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</si>
  <si>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</si>
  <si>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</si>
  <si>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</si>
  <si>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</si>
  <si>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</si>
  <si>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</si>
  <si>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</si>
  <si>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</si>
  <si>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</si>
  <si>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</si>
  <si>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</si>
  <si>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</si>
  <si>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</si>
  <si>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</si>
  <si>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</si>
  <si>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</si>
  <si>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</si>
  <si>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</si>
  <si>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</si>
  <si>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</si>
  <si>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</si>
  <si>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</si>
  <si>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</si>
  <si>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</si>
  <si>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</si>
  <si>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</si>
  <si>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</si>
  <si>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</si>
  <si>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</si>
  <si>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</si>
  <si>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</si>
  <si>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</si>
  <si>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</si>
  <si>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</si>
  <si>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</si>
  <si>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</si>
  <si>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</si>
  <si>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</si>
  <si>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</si>
  <si>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</si>
  <si>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</si>
  <si>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</si>
  <si>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</si>
  <si>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</si>
  <si>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</si>
  <si>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</si>
  <si>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</si>
  <si>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</si>
  <si>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</si>
  <si>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</si>
  <si>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</si>
  <si>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</si>
  <si>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</si>
  <si>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</si>
  <si>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</si>
  <si>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</si>
  <si>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</si>
  <si>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</si>
  <si>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</si>
  <si>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</si>
  <si>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</si>
  <si>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</si>
  <si>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</si>
  <si>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</si>
  <si>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</si>
  <si>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</si>
  <si>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</si>
  <si>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</si>
  <si>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</si>
  <si>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</si>
  <si>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</si>
  <si>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</si>
  <si>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</si>
  <si>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</si>
  <si>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</si>
  <si>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</si>
  <si>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</si>
  <si>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</si>
  <si>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</si>
  <si>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</si>
  <si>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</si>
  <si>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</si>
  <si>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</si>
  <si>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</si>
  <si>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</si>
  <si>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</si>
  <si>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</si>
  <si>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</si>
  <si>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</si>
  <si>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</si>
  <si>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</si>
  <si>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</si>
  <si>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</si>
  <si>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</si>
  <si>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</si>
  <si>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</si>
  <si>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</si>
  <si>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</si>
  <si>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</si>
  <si>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</si>
  <si>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</si>
  <si>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</si>
  <si>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</si>
  <si>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</si>
  <si>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</si>
  <si>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</si>
  <si>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</si>
  <si>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</si>
  <si>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</si>
  <si>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</si>
  <si>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</si>
  <si>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</si>
  <si>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</si>
  <si>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</si>
  <si>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</si>
  <si>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</si>
  <si>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</si>
  <si>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</si>
  <si>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</si>
  <si>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</si>
  <si>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</si>
  <si>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</si>
  <si>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</si>
  <si>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</si>
  <si>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</si>
  <si>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</si>
  <si>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</si>
  <si>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</si>
  <si>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</si>
  <si>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</si>
  <si>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</si>
  <si>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</si>
  <si>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</si>
  <si>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</si>
  <si>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</si>
  <si>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</si>
  <si>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</si>
  <si>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</si>
  <si>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</si>
  <si>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</si>
  <si>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</si>
  <si>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</si>
  <si>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</si>
  <si>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</si>
  <si>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</si>
  <si>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</si>
  <si>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</si>
  <si>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</si>
  <si>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</si>
  <si>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</si>
  <si>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</si>
  <si>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</si>
  <si>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</si>
  <si>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</si>
  <si>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</si>
  <si>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</si>
  <si>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</si>
  <si>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</si>
  <si>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</si>
  <si>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</si>
  <si>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</si>
  <si>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</si>
  <si>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</si>
  <si>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</si>
  <si>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</si>
  <si>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</si>
  <si>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</si>
  <si>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</si>
  <si>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</si>
  <si>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</si>
  <si>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</si>
  <si>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</si>
  <si>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</si>
  <si>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</si>
  <si>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</si>
  <si>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</si>
  <si>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</si>
  <si>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</si>
  <si>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</si>
  <si>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</si>
  <si>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</si>
  <si>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</si>
  <si>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</si>
  <si>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</si>
  <si>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</si>
  <si>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</si>
  <si>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</si>
  <si>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</si>
  <si>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</si>
  <si>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</si>
  <si>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</si>
  <si>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</si>
  <si>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</si>
  <si>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</si>
  <si>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</si>
  <si>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</si>
  <si>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</si>
  <si>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</si>
  <si>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</si>
  <si>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</si>
  <si>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</si>
  <si>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</si>
  <si>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</si>
  <si>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</si>
  <si>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</si>
  <si>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</si>
  <si>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</si>
  <si>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</si>
  <si>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</si>
  <si>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</si>
  <si>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</si>
  <si>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</si>
  <si>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</si>
  <si>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</si>
  <si>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</si>
  <si>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</si>
  <si>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</si>
  <si>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</si>
  <si>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</si>
  <si>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</si>
  <si>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</si>
  <si>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</si>
  <si>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</si>
  <si>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</si>
  <si>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</si>
  <si>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</si>
  <si>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</si>
  <si>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</si>
  <si>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</si>
  <si>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</si>
  <si>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</si>
  <si>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</si>
  <si>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</si>
  <si>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</si>
  <si>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</si>
  <si>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</si>
  <si>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</si>
  <si>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</si>
  <si>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</si>
  <si>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</si>
  <si>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</si>
  <si>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</si>
  <si>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</si>
  <si>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</si>
  <si>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</si>
  <si>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</si>
  <si>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</si>
  <si>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</si>
  <si>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</si>
  <si>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</si>
  <si>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</si>
  <si>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</si>
  <si>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</si>
  <si>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</si>
  <si>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</si>
  <si>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</si>
  <si>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</si>
  <si>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</si>
  <si>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</si>
  <si>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</si>
  <si>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</si>
  <si>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</si>
  <si>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</si>
  <si>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</si>
  <si>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</si>
  <si>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</si>
  <si>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</si>
  <si>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</si>
  <si>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</si>
  <si>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</si>
  <si>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</si>
  <si>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</si>
  <si>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</si>
  <si>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</si>
  <si>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</si>
  <si>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</si>
  <si>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</si>
  <si>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</si>
  <si>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</si>
  <si>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</si>
  <si>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</si>
  <si>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</si>
  <si>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</si>
  <si>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</si>
  <si>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</si>
  <si>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</si>
  <si>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</si>
  <si>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</si>
  <si>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</si>
  <si>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</si>
  <si>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</si>
  <si>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</si>
  <si>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</si>
  <si>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</si>
  <si>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</si>
  <si>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</si>
  <si>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</si>
  <si>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</si>
  <si>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</si>
  <si>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</si>
  <si>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</si>
  <si>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</si>
  <si>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</si>
  <si>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</si>
  <si>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</si>
  <si>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</si>
  <si>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</si>
  <si>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</si>
  <si>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</si>
  <si>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</si>
  <si>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</si>
  <si>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</si>
  <si>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</si>
  <si>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</si>
  <si>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</si>
  <si>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</si>
  <si>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</si>
  <si>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</si>
  <si>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</si>
  <si>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</si>
  <si>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</si>
  <si>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</si>
  <si>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</si>
  <si>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</si>
  <si>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</si>
  <si>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</si>
  <si>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</si>
  <si>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</si>
  <si>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</si>
  <si>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</si>
  <si>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</si>
  <si>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</si>
  <si>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</si>
  <si>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</si>
  <si>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</si>
  <si>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</si>
  <si>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</si>
  <si>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</si>
  <si>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</si>
  <si>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</si>
  <si>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</si>
  <si>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</si>
  <si>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</si>
  <si>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</si>
  <si>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</si>
  <si>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</si>
  <si>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</si>
  <si>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</si>
  <si>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</si>
  <si>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</si>
  <si>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</si>
  <si>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</si>
  <si>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</si>
  <si>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</si>
  <si>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</si>
  <si>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</si>
  <si>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</si>
  <si>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</si>
  <si>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</si>
  <si>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</si>
  <si>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</si>
  <si>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</si>
  <si>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</si>
  <si>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</si>
  <si>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</si>
  <si>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</si>
  <si>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</si>
  <si>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</si>
  <si>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</si>
  <si>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</si>
  <si>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</si>
  <si>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</si>
  <si>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</si>
  <si>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</si>
  <si>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</si>
  <si>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</si>
  <si>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</si>
  <si>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</si>
  <si>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</si>
  <si>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</si>
  <si>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</si>
  <si>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</si>
  <si>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</si>
  <si>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</si>
  <si>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</si>
  <si>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</si>
  <si>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</si>
  <si>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</si>
  <si>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</si>
  <si>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</si>
  <si>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</si>
  <si>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</si>
  <si>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</si>
  <si>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</si>
  <si>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</si>
  <si>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</si>
  <si>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</si>
  <si>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</si>
  <si>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</si>
  <si>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</si>
  <si>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</si>
  <si>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</si>
  <si>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</si>
  <si>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</si>
  <si>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</si>
  <si>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</si>
  <si>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</si>
  <si>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</si>
  <si>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</si>
  <si>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</si>
  <si>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</si>
  <si>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</si>
  <si>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</si>
  <si>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</si>
  <si>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</si>
  <si>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</si>
  <si>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</si>
  <si>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</si>
  <si>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</si>
  <si>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</si>
  <si>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</si>
  <si>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</si>
  <si>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</si>
  <si>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</si>
  <si>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</si>
  <si>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</si>
  <si>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</si>
  <si>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</si>
  <si>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</si>
  <si>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</si>
  <si>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</si>
  <si>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</si>
  <si>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</si>
  <si>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</si>
  <si>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</si>
  <si>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</si>
  <si>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</si>
  <si>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</si>
  <si>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</si>
  <si>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</si>
  <si>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</si>
  <si>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</si>
  <si>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</si>
  <si>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</si>
  <si>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</si>
  <si>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</si>
  <si>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</si>
  <si>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</si>
  <si>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</si>
  <si>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</si>
  <si>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</si>
  <si>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</si>
  <si>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</si>
  <si>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</si>
  <si>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</si>
  <si>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</si>
  <si>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</si>
  <si>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</si>
  <si>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</si>
  <si>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</si>
  <si>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</si>
  <si>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</si>
  <si>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</si>
  <si>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</si>
  <si>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</si>
  <si>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</si>
  <si>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</si>
  <si>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</si>
  <si>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</si>
  <si>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</si>
  <si>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</si>
  <si>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</si>
  <si>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</si>
  <si>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</si>
  <si>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</si>
  <si>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</si>
  <si>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</si>
  <si>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</si>
  <si>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</si>
  <si>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</si>
  <si>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</si>
  <si>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</si>
  <si>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</si>
  <si>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</si>
  <si>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</si>
  <si>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</si>
  <si>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</si>
  <si>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</si>
  <si>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</si>
  <si>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</si>
  <si>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</si>
  <si>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</si>
  <si>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</si>
  <si>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</si>
  <si>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</si>
  <si>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</si>
  <si>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</si>
  <si>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</si>
  <si>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</si>
  <si>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</si>
  <si>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</si>
  <si>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</si>
  <si>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</si>
  <si>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</si>
  <si>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</si>
  <si>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</si>
  <si>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</si>
  <si>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</si>
  <si>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</si>
  <si>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</si>
  <si>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</si>
  <si>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</si>
  <si>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</si>
  <si>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</si>
  <si>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</si>
  <si>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</si>
  <si>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</si>
  <si>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</si>
  <si>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</si>
  <si>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</si>
  <si>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</si>
  <si>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</si>
  <si>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</si>
  <si>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</si>
  <si>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</si>
  <si>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</si>
  <si>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</si>
  <si>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</si>
  <si>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</si>
  <si>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</si>
  <si>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</si>
  <si>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</si>
  <si>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</si>
  <si>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</si>
  <si>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</si>
  <si>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</si>
  <si>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</si>
  <si>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</si>
  <si>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</si>
  <si>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</si>
  <si>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</si>
  <si>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</si>
  <si>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</si>
  <si>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</si>
  <si>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</si>
  <si>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</si>
  <si>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</si>
  <si>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</si>
  <si>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</si>
  <si>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</si>
  <si>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</si>
  <si>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</si>
  <si>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</si>
  <si>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</si>
  <si>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</si>
  <si>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</si>
  <si>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</si>
  <si>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</si>
  <si>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</si>
  <si>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</si>
  <si>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</si>
  <si>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</si>
  <si>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</si>
  <si>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</si>
  <si>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</si>
  <si>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</si>
  <si>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</si>
  <si>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</si>
  <si>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</si>
  <si>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</si>
  <si>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</si>
  <si>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</si>
  <si>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</si>
  <si>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</si>
  <si>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</si>
  <si>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</si>
  <si>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</si>
  <si>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</si>
  <si>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</si>
  <si>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</si>
  <si>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</si>
  <si>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</si>
  <si>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</si>
  <si>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</si>
  <si>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</si>
  <si>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</si>
  <si>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</si>
  <si>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</si>
  <si>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</si>
  <si>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</si>
  <si>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</si>
  <si>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</si>
  <si>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</si>
  <si>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</si>
  <si>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</si>
  <si>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</si>
  <si>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</si>
  <si>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</si>
  <si>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</si>
  <si>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</si>
  <si>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</si>
  <si>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</si>
  <si>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</si>
  <si>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</si>
  <si>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</si>
  <si>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</si>
  <si>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</si>
  <si>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</si>
  <si>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</si>
  <si>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</si>
  <si>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</si>
  <si>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</si>
  <si>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</si>
  <si>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</si>
  <si>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</si>
  <si>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</si>
  <si>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</si>
  <si>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</si>
  <si>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</si>
  <si>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</si>
  <si>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</si>
  <si>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</si>
  <si>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</si>
  <si>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</si>
  <si>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</si>
  <si>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</si>
  <si>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</si>
  <si>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</si>
  <si>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</si>
  <si>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</si>
  <si>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</si>
  <si>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</si>
  <si>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</si>
  <si>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</si>
  <si>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</si>
  <si>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</si>
  <si>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</si>
  <si>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</si>
  <si>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</si>
  <si>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</si>
  <si>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</si>
  <si>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</si>
  <si>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</si>
  <si>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</si>
  <si>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</si>
  <si>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</si>
  <si>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</si>
  <si>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</si>
  <si>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</si>
  <si>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</si>
  <si>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</si>
  <si>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</si>
  <si>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</si>
  <si>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</si>
  <si>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</si>
  <si>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</si>
  <si>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</si>
  <si>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</si>
  <si>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</si>
  <si>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</si>
  <si>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</si>
  <si>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</si>
  <si>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</si>
  <si>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</si>
  <si>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</si>
  <si>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</si>
  <si>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</si>
  <si>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</si>
  <si>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</si>
  <si>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</si>
  <si>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</si>
  <si>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</si>
  <si>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</si>
  <si>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</si>
  <si>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</si>
  <si>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</si>
  <si>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</si>
  <si>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</si>
  <si>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</si>
  <si>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</si>
  <si>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</si>
  <si>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</si>
  <si>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</si>
  <si>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</si>
  <si>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</si>
  <si>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</si>
  <si>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</si>
  <si>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</si>
  <si>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</si>
  <si>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</si>
  <si>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</si>
  <si>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</si>
  <si>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</si>
  <si>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</si>
  <si>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</si>
  <si>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</si>
  <si>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</si>
  <si>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</si>
  <si>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</si>
  <si>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</si>
  <si>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</si>
  <si>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</si>
  <si>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</si>
  <si>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</si>
  <si>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</si>
  <si>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</si>
  <si>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</si>
  <si>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</si>
  <si>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</si>
  <si>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</si>
  <si>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</si>
  <si>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</si>
  <si>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</si>
  <si>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</si>
  <si>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</si>
  <si>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</si>
  <si>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</si>
  <si>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</si>
  <si>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</si>
  <si>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</si>
  <si>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</si>
  <si>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</si>
  <si>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</si>
  <si>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</si>
  <si>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</si>
  <si>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</si>
  <si>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</si>
  <si>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</si>
  <si>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</si>
  <si>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</si>
  <si>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</si>
  <si>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</si>
  <si>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</si>
  <si>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</si>
  <si>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</si>
  <si>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</si>
  <si>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</si>
  <si>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</si>
  <si>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</si>
  <si>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</si>
  <si>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</si>
  <si>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</si>
  <si>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</si>
  <si>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</si>
  <si>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</si>
  <si>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</si>
  <si>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</si>
  <si>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</si>
  <si>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</si>
  <si>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</si>
  <si>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</si>
  <si>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</si>
  <si>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</si>
  <si>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</si>
  <si>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</si>
  <si>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</si>
  <si>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</si>
  <si>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</si>
  <si>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</si>
  <si>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</si>
  <si>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</si>
  <si>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</si>
  <si>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</si>
  <si>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</si>
  <si>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</si>
  <si>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</si>
  <si>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</si>
  <si>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</si>
  <si>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</si>
  <si>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</si>
  <si>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</si>
  <si>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</si>
  <si>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</si>
  <si>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</si>
  <si>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</si>
  <si>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</si>
  <si>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</si>
  <si>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</si>
  <si>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</si>
  <si>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</si>
  <si>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</si>
  <si>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</si>
  <si>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</si>
  <si>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</si>
  <si>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</si>
  <si>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</si>
  <si>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</si>
  <si>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</si>
  <si>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</si>
  <si>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</si>
  <si>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</si>
  <si>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</si>
  <si>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</si>
  <si>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</si>
  <si>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</si>
  <si>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</si>
  <si>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</si>
  <si>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</si>
  <si>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</si>
  <si>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</si>
  <si>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</si>
  <si>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</si>
  <si>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</si>
  <si>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</si>
  <si>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</si>
  <si>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</si>
  <si>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</si>
  <si>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</si>
  <si>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</si>
  <si>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</si>
  <si>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</si>
  <si>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</si>
  <si>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</si>
  <si>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</si>
  <si>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</si>
  <si>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</si>
  <si>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</si>
  <si>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</si>
  <si>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</si>
  <si>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</si>
  <si>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</si>
  <si>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</si>
  <si>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</si>
  <si>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</si>
  <si>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</si>
  <si>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</si>
  <si>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</si>
  <si>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</si>
  <si>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</si>
  <si>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</si>
  <si>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</si>
  <si>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</si>
  <si>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</si>
  <si>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</si>
  <si>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</si>
  <si>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</si>
  <si>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</si>
  <si>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</si>
  <si>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</si>
  <si>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</si>
  <si>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</si>
  <si>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</si>
  <si>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</si>
  <si>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</si>
  <si>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</si>
  <si>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</si>
  <si>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</si>
  <si>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</si>
  <si>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</si>
  <si>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</si>
  <si>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</si>
  <si>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</si>
  <si>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</si>
  <si>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</si>
  <si>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</si>
  <si>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</si>
  <si>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</si>
  <si>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</si>
  <si>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</si>
  <si>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</si>
  <si>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</si>
  <si>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</si>
  <si>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</si>
  <si>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</si>
  <si>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</si>
  <si>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</si>
  <si>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</si>
  <si>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</si>
  <si>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</si>
  <si>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</si>
  <si>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</si>
  <si>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</si>
  <si>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</si>
  <si>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</si>
  <si>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</si>
  <si>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</si>
  <si>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</si>
  <si>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</si>
  <si>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</si>
  <si>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</si>
  <si>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</si>
  <si>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</si>
  <si>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</si>
  <si>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</si>
  <si>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</si>
  <si>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</si>
  <si>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</si>
  <si>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</si>
  <si>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</si>
  <si>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</si>
  <si>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</si>
  <si>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</si>
  <si>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</si>
  <si>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</si>
  <si>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</si>
  <si>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</si>
  <si>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</si>
  <si>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</si>
  <si>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</si>
  <si>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</si>
  <si>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</si>
  <si>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</si>
  <si>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</si>
  <si>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</si>
  <si>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</si>
  <si>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</si>
  <si>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</si>
  <si>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</si>
  <si>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</si>
  <si>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</si>
  <si>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</si>
  <si>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</si>
  <si>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</si>
  <si>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</si>
  <si>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</si>
  <si>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</si>
  <si>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</si>
  <si>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</si>
  <si>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</si>
  <si>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</si>
  <si>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</si>
  <si>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</si>
  <si>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</si>
  <si>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</si>
  <si>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</si>
  <si>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</si>
  <si>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</si>
  <si>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</si>
  <si>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</si>
  <si>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</si>
  <si>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</si>
  <si>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</si>
  <si>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</si>
  <si>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</si>
  <si>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</si>
  <si>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</si>
  <si>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</si>
  <si>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</si>
  <si>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</si>
  <si>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</si>
  <si>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</si>
  <si>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</si>
  <si>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</si>
  <si>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</si>
  <si>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</si>
  <si>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</si>
  <si>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</si>
  <si>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</si>
  <si>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</si>
  <si>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</si>
  <si>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</si>
  <si>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</si>
  <si>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</si>
  <si>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</si>
  <si>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</si>
  <si>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</si>
  <si>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</si>
  <si>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</si>
  <si>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</si>
  <si>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</si>
  <si>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</si>
  <si>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</si>
  <si>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</si>
  <si>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</si>
  <si>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</si>
  <si>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</si>
  <si>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</si>
  <si>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</si>
  <si>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</si>
  <si>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</si>
  <si>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</si>
  <si>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</si>
  <si>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</si>
  <si>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</si>
  <si>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</si>
  <si>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</si>
  <si>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</si>
  <si>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</si>
  <si>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</si>
  <si>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</si>
  <si>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</si>
  <si>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</si>
  <si>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</si>
  <si>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</si>
  <si>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</si>
  <si>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</si>
  <si>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</si>
  <si>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</si>
  <si>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</si>
  <si>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</si>
  <si>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</si>
  <si>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</si>
  <si>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</si>
  <si>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</si>
  <si>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</si>
  <si>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</si>
  <si>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</si>
  <si>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</si>
  <si>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</si>
  <si>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</si>
  <si>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</si>
  <si>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</si>
  <si>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</si>
  <si>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</si>
  <si>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</si>
  <si>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</si>
  <si>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</si>
  <si>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</si>
  <si>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</si>
  <si>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</si>
  <si>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</si>
  <si>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</si>
  <si>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</si>
  <si>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</si>
  <si>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</si>
  <si>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</si>
  <si>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</si>
  <si>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</si>
  <si>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</si>
  <si>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</si>
  <si>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</si>
  <si>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</si>
  <si>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</si>
  <si>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</si>
  <si>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</si>
  <si>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</si>
  <si>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</si>
  <si>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</si>
  <si>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</si>
  <si>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</si>
  <si>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</si>
  <si>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</si>
  <si>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</si>
  <si>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</si>
  <si>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</si>
  <si>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</si>
  <si>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</si>
  <si>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</si>
  <si>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</si>
  <si>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</si>
  <si>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</si>
  <si>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</si>
  <si>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</si>
  <si>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</si>
  <si>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</si>
  <si>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</si>
  <si>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</si>
  <si>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</si>
  <si>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</si>
  <si>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</si>
  <si>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</si>
  <si>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</si>
  <si>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</si>
  <si>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</si>
  <si>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</si>
  <si>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</si>
  <si>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</si>
  <si>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</si>
  <si>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</si>
  <si>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</si>
  <si>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</si>
  <si>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</si>
  <si>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</si>
  <si>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</si>
  <si>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</si>
  <si>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</si>
  <si>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</si>
  <si>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</si>
  <si>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</si>
  <si>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</si>
  <si>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</si>
  <si>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</si>
  <si>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</si>
  <si>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</si>
  <si>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</si>
  <si>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</si>
  <si>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</si>
  <si>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</si>
  <si>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</si>
  <si>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</si>
  <si>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</si>
  <si>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</si>
  <si>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</si>
  <si>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</si>
  <si>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</si>
  <si>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</si>
  <si>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</si>
  <si>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</si>
  <si>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</si>
  <si>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</si>
  <si>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</si>
  <si>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</si>
  <si>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</si>
  <si>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</si>
  <si>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</si>
  <si>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</si>
  <si>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</si>
  <si>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</si>
  <si>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</si>
  <si>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</si>
  <si>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</si>
  <si>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</si>
  <si>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</si>
  <si>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</si>
  <si>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</si>
  <si>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</si>
  <si>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</si>
  <si>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</si>
  <si>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</si>
  <si>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</si>
  <si>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</si>
  <si>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</si>
  <si>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</si>
  <si>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</si>
  <si>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</si>
  <si>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</si>
  <si>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</si>
  <si>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</si>
  <si>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</si>
  <si>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</si>
  <si>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</si>
  <si>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</si>
  <si>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</si>
  <si>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</si>
  <si>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</si>
  <si>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</si>
  <si>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</si>
  <si>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</si>
  <si>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</si>
  <si>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</si>
  <si>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</si>
  <si>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</si>
  <si>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</si>
  <si>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</si>
  <si>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</si>
  <si>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</si>
  <si>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</si>
  <si>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</si>
  <si>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</si>
  <si>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</si>
  <si>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</si>
  <si>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</si>
  <si>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</si>
  <si>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</si>
  <si>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</si>
  <si>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</si>
  <si>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</si>
  <si>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</si>
  <si>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</si>
  <si>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</si>
  <si>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</si>
  <si>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</si>
  <si>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</si>
  <si>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</si>
  <si>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</si>
  <si>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</si>
  <si>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</si>
  <si>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</si>
  <si>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</si>
  <si>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</si>
  <si>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</si>
  <si>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</si>
  <si>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</si>
  <si>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</si>
  <si>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</si>
  <si>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</si>
  <si>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</si>
  <si>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</si>
  <si>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</si>
  <si>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</si>
  <si>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</si>
  <si>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</si>
  <si>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</si>
  <si>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</si>
  <si>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</si>
  <si>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</si>
  <si>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</si>
  <si>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</si>
  <si>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</si>
  <si>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</si>
  <si>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</si>
  <si>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</si>
  <si>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</si>
  <si>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</si>
  <si>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</si>
  <si>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</si>
  <si>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</si>
  <si>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</si>
  <si>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</si>
  <si>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</si>
  <si>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</si>
  <si>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</si>
  <si>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</si>
  <si>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</si>
  <si>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</si>
  <si>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</si>
  <si>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</si>
  <si>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</si>
  <si>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</si>
  <si>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</si>
  <si>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</si>
  <si>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</si>
  <si>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</si>
  <si>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</si>
  <si>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</si>
  <si>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</si>
  <si>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</si>
  <si>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</si>
  <si>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</si>
  <si>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</si>
  <si>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</si>
  <si>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</si>
  <si>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</si>
  <si>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</si>
  <si>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</si>
  <si>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</si>
  <si>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</si>
  <si>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</si>
  <si>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</si>
  <si>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</si>
  <si>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</si>
  <si>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</si>
  <si>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</si>
  <si>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</si>
  <si>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</si>
  <si>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</si>
  <si>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</si>
  <si>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</si>
  <si>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</si>
  <si>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</si>
  <si>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</si>
  <si>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</si>
  <si>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</si>
  <si>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</si>
  <si>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</si>
  <si>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</si>
  <si>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</si>
  <si>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</si>
  <si>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</si>
  <si>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</si>
  <si>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</si>
  <si>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</si>
  <si>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</si>
  <si>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</si>
  <si>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</si>
  <si>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</si>
  <si>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</si>
  <si>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</si>
  <si>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</si>
  <si>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</si>
  <si>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</si>
  <si>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</si>
  <si>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</si>
  <si>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</si>
  <si>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</si>
  <si>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</si>
  <si>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</si>
  <si>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</si>
  <si>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</si>
  <si>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</si>
  <si>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</si>
  <si>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</si>
  <si>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</si>
  <si>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</si>
  <si>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</si>
  <si>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</si>
  <si>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</si>
  <si>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</si>
  <si>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</si>
  <si>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</si>
  <si>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</si>
  <si>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</si>
  <si>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</si>
  <si>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</si>
  <si>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</si>
  <si>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</si>
  <si>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</si>
  <si>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</si>
  <si>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</si>
  <si>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</si>
  <si>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</si>
  <si>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</si>
  <si>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</si>
  <si>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</si>
  <si>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</si>
  <si>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</si>
  <si>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</si>
  <si>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</si>
  <si>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</si>
  <si>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</si>
  <si>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</si>
  <si>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</si>
  <si>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</si>
  <si>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</si>
  <si>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</si>
  <si>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</si>
  <si>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</si>
  <si>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</si>
  <si>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</si>
  <si>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</si>
  <si>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</si>
  <si>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</si>
  <si>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</si>
  <si>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</si>
  <si>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</si>
  <si>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</si>
  <si>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</si>
  <si>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</si>
  <si>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</si>
  <si>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</si>
  <si>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</si>
  <si>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</si>
  <si>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</si>
  <si>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</si>
  <si>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</si>
  <si>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</si>
  <si>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</si>
  <si>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</si>
  <si>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</si>
  <si>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</si>
  <si>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</si>
  <si>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</si>
  <si>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</si>
  <si>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</si>
  <si>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</si>
  <si>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</si>
  <si>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</si>
  <si>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</si>
  <si>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</si>
  <si>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</si>
  <si>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</si>
  <si>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</si>
  <si>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</si>
  <si>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</si>
  <si>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</si>
  <si>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</si>
  <si>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</si>
  <si>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</si>
  <si>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</si>
  <si>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</si>
  <si>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</si>
  <si>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</si>
  <si>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</si>
  <si>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</si>
  <si>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</si>
  <si>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</si>
  <si>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</si>
  <si>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</si>
  <si>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</si>
  <si>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</si>
  <si>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</si>
  <si>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</si>
  <si>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</si>
  <si>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</si>
  <si>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</si>
  <si>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</si>
  <si>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</si>
  <si>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</si>
  <si>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</si>
  <si>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</si>
  <si>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</si>
  <si>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</si>
  <si>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</si>
  <si>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</si>
  <si>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</si>
  <si>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</si>
  <si>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</si>
  <si>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</si>
  <si>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</si>
  <si>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</si>
  <si>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</si>
  <si>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</si>
  <si>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</si>
  <si>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</si>
  <si>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</si>
  <si>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</si>
  <si>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</si>
  <si>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</si>
  <si>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</si>
  <si>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</si>
  <si>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</si>
  <si>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</si>
  <si>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</si>
  <si>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</si>
  <si>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</si>
  <si>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</si>
  <si>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</si>
  <si>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</si>
  <si>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</si>
  <si>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</si>
  <si>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</si>
  <si>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</si>
  <si>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</si>
  <si>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</si>
  <si>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</si>
  <si>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</si>
  <si>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</si>
  <si>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</si>
  <si>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</si>
  <si>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</si>
  <si>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</si>
  <si>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</si>
  <si>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</si>
  <si>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</si>
  <si>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</si>
  <si>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</si>
  <si>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</si>
  <si>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</si>
  <si>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</si>
  <si>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</si>
  <si>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</si>
  <si>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</si>
  <si>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</si>
  <si>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</si>
  <si>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</si>
  <si>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</si>
  <si>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</si>
  <si>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</si>
  <si>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</si>
  <si>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</si>
  <si>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</si>
  <si>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</si>
  <si>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</si>
  <si>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</si>
  <si>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</si>
  <si>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</si>
  <si>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</si>
  <si>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</si>
  <si>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</si>
  <si>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</si>
  <si>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</si>
  <si>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</si>
  <si>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</si>
  <si>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</si>
  <si>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</si>
  <si>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</si>
  <si>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</si>
  <si>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</si>
  <si>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</si>
  <si>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</si>
  <si>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</si>
  <si>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</si>
  <si>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</si>
  <si>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</si>
  <si>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</si>
  <si>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</si>
  <si>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</si>
  <si>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</si>
  <si>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</si>
  <si>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</si>
  <si>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</si>
  <si>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</si>
  <si>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</si>
  <si>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</si>
  <si>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</si>
  <si>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</si>
  <si>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</si>
  <si>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</si>
  <si>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</si>
  <si>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</si>
  <si>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</si>
  <si>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</si>
  <si>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</si>
  <si>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</si>
  <si>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</si>
  <si>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</si>
  <si>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</si>
  <si>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</si>
  <si>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</si>
  <si>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</si>
  <si>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</si>
  <si>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</si>
  <si>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</si>
  <si>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</si>
  <si>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</si>
  <si>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</si>
  <si>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</si>
  <si>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</si>
  <si>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</si>
  <si>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</si>
  <si>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</si>
  <si>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</si>
  <si>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</si>
  <si>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</si>
  <si>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</si>
  <si>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</si>
  <si>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</si>
  <si>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</si>
  <si>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</si>
  <si>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</si>
  <si>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</si>
  <si>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</si>
  <si>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</si>
  <si>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</si>
  <si>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</si>
  <si>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</si>
  <si>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</si>
  <si>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</si>
  <si>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</si>
  <si>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</si>
  <si>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</si>
  <si>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</si>
  <si>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</si>
  <si>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</si>
  <si>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</si>
  <si>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</si>
  <si>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</si>
  <si>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</si>
  <si>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</si>
  <si>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</si>
  <si>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</si>
  <si>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</si>
  <si>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</si>
  <si>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</si>
  <si>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</si>
  <si>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</si>
  <si>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</si>
  <si>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</si>
  <si>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</si>
  <si>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</si>
  <si>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</si>
  <si>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</si>
  <si>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</si>
  <si>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</si>
  <si>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</si>
  <si>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</si>
  <si>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</si>
  <si>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</si>
  <si>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</si>
  <si>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</si>
  <si>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</si>
  <si>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</si>
  <si>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</si>
  <si>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</si>
  <si>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</si>
  <si>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</si>
  <si>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</si>
  <si>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</si>
  <si>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</si>
  <si>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</si>
  <si>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</si>
  <si>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</si>
  <si>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</si>
  <si>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</si>
  <si>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</si>
  <si>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</si>
  <si>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</si>
  <si>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</si>
  <si>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</si>
  <si>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</si>
  <si>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</si>
  <si>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</si>
  <si>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</si>
  <si>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</si>
  <si>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</si>
  <si>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</si>
  <si>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</si>
  <si>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</si>
  <si>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</si>
  <si>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</si>
  <si>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</si>
  <si>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</si>
  <si>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</si>
  <si>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</si>
  <si>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</si>
  <si>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</si>
  <si>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</si>
  <si>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</si>
  <si>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</si>
  <si>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</si>
  <si>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</si>
  <si>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</si>
  <si>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</si>
  <si>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</si>
  <si>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</si>
  <si>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</si>
  <si>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</si>
  <si>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</si>
  <si>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</si>
  <si>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</si>
  <si>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</si>
  <si>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</si>
  <si>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</si>
  <si>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</si>
  <si>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</si>
  <si>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</si>
  <si>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</si>
  <si>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</si>
  <si>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</si>
  <si>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</si>
  <si>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</si>
  <si>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</si>
  <si>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</si>
  <si>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</si>
  <si>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</si>
  <si>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</si>
  <si>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</si>
  <si>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</si>
  <si>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</si>
  <si>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</si>
  <si>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</si>
  <si>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</si>
  <si>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</si>
  <si>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</si>
  <si>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</si>
  <si>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</si>
  <si>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</si>
  <si>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</si>
  <si>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</si>
  <si>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</si>
  <si>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</si>
  <si>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</si>
  <si>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</si>
  <si>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</si>
  <si>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</si>
  <si>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</si>
  <si>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</si>
  <si>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</si>
  <si>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</si>
  <si>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</si>
  <si>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</si>
  <si>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</si>
  <si>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</si>
  <si>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</si>
  <si>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</si>
  <si>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</si>
  <si>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</si>
  <si>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</si>
  <si>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</si>
  <si>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</si>
  <si>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</si>
  <si>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</si>
  <si>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</si>
  <si>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</si>
  <si>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</si>
  <si>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</si>
  <si>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</si>
  <si>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</si>
  <si>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</si>
  <si>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</si>
  <si>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</si>
  <si>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</si>
  <si>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</si>
  <si>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</si>
  <si>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</si>
  <si>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</si>
  <si>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</si>
  <si>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</si>
  <si>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</si>
  <si>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</si>
  <si>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</si>
  <si>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</si>
  <si>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</si>
  <si>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</si>
  <si>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</si>
  <si>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</si>
  <si>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</si>
  <si>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</si>
  <si>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</si>
  <si>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</si>
  <si>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</si>
  <si>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</si>
  <si>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</si>
  <si>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</si>
  <si>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</si>
  <si>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</si>
  <si>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</si>
  <si>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</si>
  <si>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</si>
  <si>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</si>
  <si>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</si>
  <si>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</si>
  <si>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</si>
  <si>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</si>
  <si>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</si>
  <si>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</si>
  <si>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</si>
  <si>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</si>
  <si>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</si>
  <si>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</si>
  <si>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</si>
  <si>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</si>
  <si>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</si>
  <si>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</si>
  <si>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</si>
  <si>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</si>
  <si>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</si>
  <si>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</si>
  <si>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</si>
  <si>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</si>
  <si>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</si>
  <si>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</si>
  <si>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</si>
  <si>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</si>
  <si>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</si>
  <si>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</si>
  <si>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</si>
  <si>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</si>
  <si>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</si>
  <si>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</si>
  <si>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</si>
  <si>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</si>
  <si>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</si>
  <si>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</si>
  <si>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</si>
  <si>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</si>
  <si>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</si>
  <si>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</si>
  <si>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</si>
  <si>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</si>
  <si>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</si>
  <si>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</si>
  <si>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</si>
  <si>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</si>
  <si>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</si>
  <si>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</si>
  <si>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</si>
  <si>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</si>
  <si>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</si>
  <si>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</si>
  <si>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</si>
  <si>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</si>
  <si>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</si>
  <si>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</si>
  <si>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</si>
  <si>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</si>
  <si>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</si>
  <si>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</si>
  <si>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</si>
  <si>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</si>
  <si>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</si>
  <si>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</si>
  <si>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</si>
  <si>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</si>
  <si>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</si>
  <si>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</si>
  <si>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</si>
  <si>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</si>
  <si>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</si>
  <si>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</si>
  <si>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</si>
  <si>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</si>
  <si>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</si>
  <si>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</si>
  <si>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</si>
  <si>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</si>
  <si>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</si>
  <si>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</si>
  <si>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</si>
  <si>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</si>
  <si>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</si>
  <si>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</si>
  <si>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</si>
  <si>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</si>
  <si>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</si>
  <si>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</si>
  <si>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</si>
  <si>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</si>
  <si>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</si>
  <si>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</si>
  <si>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</si>
  <si>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</si>
  <si>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</si>
  <si>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</si>
  <si>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</si>
  <si>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</si>
  <si>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</si>
  <si>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</si>
  <si>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</si>
  <si>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</si>
  <si>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</si>
  <si>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</si>
  <si>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</si>
  <si>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</si>
  <si>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</si>
  <si>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</si>
  <si>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</si>
  <si>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</si>
  <si>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</si>
  <si>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</si>
  <si>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</si>
  <si>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</si>
  <si>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</si>
  <si>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</si>
  <si>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</si>
  <si>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</si>
  <si>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</si>
  <si>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</si>
  <si>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</si>
  <si>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</si>
  <si>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</si>
  <si>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</si>
  <si>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</si>
  <si>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</si>
  <si>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</si>
  <si>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</si>
  <si>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</si>
  <si>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</si>
  <si>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</si>
  <si>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</si>
  <si>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</si>
  <si>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</si>
  <si>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</si>
  <si>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</si>
  <si>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</si>
  <si>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</si>
  <si>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</si>
  <si>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</si>
  <si>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</si>
  <si>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</si>
  <si>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</si>
  <si>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</si>
  <si>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</si>
  <si>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</si>
  <si>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</si>
  <si>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</si>
  <si>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</si>
  <si>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</si>
  <si>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</si>
  <si>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</si>
  <si>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</si>
  <si>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</si>
  <si>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</si>
  <si>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</si>
  <si>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</si>
  <si>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</si>
  <si>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</si>
  <si>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</si>
  <si>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</si>
  <si>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</si>
  <si>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</si>
  <si>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</si>
  <si>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</si>
  <si>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</si>
  <si>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</si>
  <si>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</si>
  <si>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</si>
  <si>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</si>
  <si>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</si>
  <si>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</si>
  <si>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</si>
  <si>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</si>
  <si>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</si>
  <si>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</si>
  <si>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</si>
  <si>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</si>
  <si>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</si>
  <si>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</si>
  <si>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</si>
  <si>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</si>
  <si>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</si>
  <si>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</si>
  <si>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</si>
  <si>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</si>
  <si>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</si>
  <si>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</si>
  <si>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</si>
  <si>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</si>
  <si>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</si>
  <si>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</si>
  <si>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</si>
  <si>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</si>
  <si>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</si>
  <si>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</si>
  <si>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</si>
  <si>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</si>
  <si>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</si>
  <si>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</si>
  <si>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</si>
  <si>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</si>
  <si>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</si>
  <si>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</si>
  <si>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</si>
  <si>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</si>
  <si>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</si>
  <si>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</si>
  <si>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</si>
  <si>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</si>
  <si>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</si>
  <si>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</si>
  <si>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</si>
  <si>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</si>
  <si>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</si>
  <si>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</si>
  <si>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</si>
  <si>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</si>
  <si>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</si>
  <si>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</si>
  <si>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</si>
  <si>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</si>
  <si>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</si>
  <si>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</si>
  <si>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</si>
  <si>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</si>
  <si>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</si>
  <si>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</si>
  <si>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</si>
  <si>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</si>
  <si>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</si>
  <si>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</si>
  <si>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</si>
  <si>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</si>
  <si>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</si>
  <si>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</si>
  <si>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</si>
  <si>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</si>
  <si>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</si>
  <si>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</si>
  <si>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</si>
  <si>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</si>
  <si>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</si>
  <si>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</si>
  <si>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</si>
  <si>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</si>
  <si>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</si>
  <si>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</si>
  <si>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</si>
  <si>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</si>
  <si>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</si>
  <si>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</si>
  <si>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</si>
  <si>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</si>
  <si>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</si>
  <si>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</si>
  <si>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</si>
  <si>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</si>
  <si>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</si>
  <si>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</si>
  <si>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</si>
  <si>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</si>
  <si>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</si>
  <si>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</si>
  <si>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</si>
  <si>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</si>
  <si>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</si>
  <si>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</si>
  <si>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</si>
  <si>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</si>
  <si>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</si>
  <si>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</si>
  <si>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</si>
  <si>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</si>
  <si>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</si>
  <si>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</si>
  <si>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</si>
  <si>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</si>
  <si>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</si>
  <si>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</si>
  <si>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</si>
  <si>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</si>
  <si>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</si>
  <si>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</si>
  <si>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</si>
  <si>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</si>
  <si>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</si>
  <si>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</si>
  <si>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</si>
  <si>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</si>
  <si>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</si>
  <si>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</si>
  <si>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</si>
  <si>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</si>
  <si>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</si>
  <si>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</si>
  <si>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</si>
  <si>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</si>
  <si>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</si>
  <si>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</si>
  <si>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</si>
  <si>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</si>
  <si>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</si>
  <si>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</si>
  <si>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</si>
  <si>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</si>
  <si>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</si>
  <si>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</si>
  <si>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</si>
  <si>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</si>
  <si>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</si>
  <si>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</si>
  <si>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</si>
  <si>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</si>
  <si>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</si>
  <si>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</si>
  <si>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</si>
  <si>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</si>
  <si>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</si>
  <si>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</si>
  <si>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</si>
  <si>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</si>
  <si>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</si>
  <si>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</si>
  <si>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</si>
  <si>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</si>
  <si>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</si>
  <si>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</si>
  <si>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</si>
  <si>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</si>
  <si>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</si>
  <si>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</si>
  <si>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</si>
  <si>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</si>
  <si>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</si>
  <si>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</si>
  <si>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</si>
  <si>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</si>
  <si>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</si>
  <si>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</si>
  <si>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</si>
  <si>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</si>
  <si>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</si>
  <si>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</si>
  <si>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</si>
  <si>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</si>
  <si>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</si>
  <si>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</si>
  <si>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</si>
  <si>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</si>
  <si>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</si>
  <si>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</si>
  <si>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</si>
  <si>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</si>
  <si>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</si>
  <si>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</si>
  <si>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</si>
  <si>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</si>
  <si>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</si>
  <si>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</si>
  <si>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</si>
  <si>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</si>
  <si>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</si>
  <si>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</si>
  <si>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</si>
  <si>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</si>
  <si>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</si>
  <si>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</si>
  <si>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</si>
  <si>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</si>
  <si>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</si>
  <si>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</si>
  <si>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</si>
  <si>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</si>
  <si>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</si>
  <si>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</si>
  <si>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</si>
  <si>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</si>
  <si>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</si>
  <si>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</si>
  <si>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</si>
  <si>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</si>
  <si>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</si>
  <si>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</si>
  <si>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</si>
  <si>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</si>
  <si>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</si>
  <si>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</si>
  <si>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</si>
  <si>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</si>
  <si>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</si>
  <si>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</si>
  <si>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</si>
  <si>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</si>
  <si>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</si>
  <si>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</si>
  <si>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</si>
  <si>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</si>
  <si>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</si>
  <si>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</si>
  <si>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</si>
  <si>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</si>
  <si>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</si>
  <si>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</si>
  <si>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</si>
  <si>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</si>
  <si>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</si>
  <si>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</si>
  <si>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</si>
  <si>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</si>
  <si>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</si>
  <si>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</si>
  <si>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</si>
  <si>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</si>
  <si>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</si>
  <si>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</si>
  <si>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</si>
  <si>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</si>
  <si>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</si>
  <si>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</si>
  <si>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</si>
  <si>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</si>
  <si>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</si>
  <si>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</si>
  <si>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</si>
  <si>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</si>
  <si>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</si>
  <si>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</si>
  <si>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</si>
  <si>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</si>
  <si>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</si>
  <si>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</si>
  <si>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</si>
  <si>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</si>
  <si>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</si>
  <si>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</si>
  <si>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</si>
  <si>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</si>
  <si>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</si>
  <si>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</si>
  <si>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</si>
  <si>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</si>
  <si>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</si>
  <si>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</si>
  <si>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</si>
  <si>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</si>
  <si>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</si>
  <si>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</si>
  <si>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</si>
  <si>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</si>
  <si>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</si>
  <si>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</si>
  <si>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</si>
  <si>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</si>
  <si>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</si>
  <si>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</si>
  <si>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</si>
  <si>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</si>
  <si>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</si>
  <si>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</si>
  <si>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</si>
  <si>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</si>
  <si>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</si>
  <si>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</si>
  <si>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</si>
  <si>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</si>
  <si>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</si>
  <si>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</si>
  <si>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</si>
  <si>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</si>
  <si>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</si>
  <si>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</si>
  <si>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</si>
  <si>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</si>
  <si>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</si>
  <si>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</si>
  <si>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</si>
  <si>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</si>
  <si>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</si>
  <si>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</si>
  <si>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</si>
  <si>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</si>
  <si>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</si>
  <si>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</si>
  <si>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</si>
  <si>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</si>
  <si>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</si>
  <si>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</si>
  <si>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</si>
  <si>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</si>
  <si>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</si>
  <si>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</si>
  <si>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</si>
  <si>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</si>
  <si>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</si>
  <si>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</si>
  <si>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</si>
  <si>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</si>
  <si>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</si>
  <si>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</si>
  <si>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</si>
  <si>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</si>
  <si>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</si>
  <si>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</si>
  <si>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</si>
  <si>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</si>
  <si>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</si>
  <si>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</si>
  <si>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</si>
  <si>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</si>
  <si>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</si>
  <si>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</si>
  <si>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</si>
  <si>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</si>
  <si>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</si>
  <si>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</si>
  <si>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</si>
  <si>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</si>
  <si>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</si>
  <si>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</si>
  <si>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</si>
  <si>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</si>
  <si>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</si>
  <si>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</si>
  <si>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</si>
  <si>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</si>
  <si>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</si>
  <si>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</si>
  <si>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</si>
  <si>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</si>
  <si>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</si>
  <si>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</si>
  <si>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</si>
  <si>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</si>
  <si>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</si>
  <si>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</si>
  <si>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</si>
  <si>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</si>
  <si>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</si>
  <si>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</si>
  <si>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</si>
  <si>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</si>
  <si>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</si>
  <si>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</si>
  <si>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</si>
  <si>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</si>
  <si>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</si>
  <si>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</si>
  <si>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</si>
  <si>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</si>
  <si>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</si>
  <si>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</si>
  <si>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</si>
  <si>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</si>
  <si>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</si>
  <si>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</si>
  <si>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</si>
  <si>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</si>
  <si>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</si>
  <si>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</si>
  <si>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</si>
  <si>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</si>
  <si>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</si>
  <si>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</si>
  <si>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</si>
  <si>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</si>
  <si>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</si>
  <si>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</si>
  <si>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</si>
  <si>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</si>
  <si>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</si>
  <si>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</si>
  <si>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</si>
  <si>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</si>
  <si>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</si>
  <si>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</si>
  <si>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</si>
  <si>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</si>
  <si>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</si>
  <si>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</si>
  <si>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</si>
  <si>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</si>
  <si>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</si>
  <si>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</si>
  <si>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</si>
  <si>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</si>
  <si>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</si>
  <si>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</si>
  <si>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</si>
  <si>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</si>
  <si>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</si>
  <si>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</si>
  <si>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</si>
  <si>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</si>
  <si>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</si>
  <si>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</si>
  <si>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</si>
  <si>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</si>
  <si>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</si>
  <si>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</si>
  <si>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</si>
  <si>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</si>
  <si>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</si>
  <si>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</si>
  <si>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</si>
  <si>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</si>
  <si>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</si>
  <si>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</si>
  <si>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</si>
  <si>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</si>
  <si>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</si>
  <si>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</si>
  <si>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</si>
  <si>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</si>
  <si>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</si>
  <si>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</si>
  <si>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</si>
  <si>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</si>
  <si>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</si>
  <si>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</si>
  <si>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</si>
  <si>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</si>
  <si>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</si>
  <si>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</si>
  <si>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</si>
  <si>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</si>
  <si>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</si>
  <si>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</si>
  <si>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</si>
  <si>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</si>
  <si>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</si>
  <si>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</si>
  <si>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</si>
  <si>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</si>
  <si>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</si>
  <si>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</si>
  <si>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</si>
  <si>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</si>
  <si>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</si>
  <si>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</si>
  <si>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</si>
  <si>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</si>
  <si>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</si>
  <si>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</si>
  <si>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</si>
  <si>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</si>
  <si>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</si>
  <si>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</si>
  <si>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</si>
  <si>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</si>
  <si>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</si>
  <si>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</si>
  <si>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</si>
  <si>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</si>
  <si>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</si>
  <si>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</si>
  <si>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</si>
  <si>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</si>
  <si>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</si>
  <si>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</si>
  <si>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</si>
  <si>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</si>
  <si>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</si>
  <si>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</si>
  <si>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</si>
  <si>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</si>
  <si>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</si>
  <si>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</si>
  <si>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</si>
  <si>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</si>
  <si>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</si>
  <si>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</si>
  <si>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</si>
  <si>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</si>
  <si>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</si>
  <si>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</si>
  <si>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</si>
  <si>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</si>
  <si>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</si>
  <si>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</si>
  <si>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</si>
  <si>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</si>
  <si>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</si>
  <si>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</si>
  <si>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</si>
  <si>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</si>
  <si>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</si>
  <si>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</si>
  <si>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</si>
  <si>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</si>
  <si>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</si>
  <si>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</si>
  <si>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</si>
  <si>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</si>
  <si>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</si>
  <si>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</si>
  <si>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</si>
  <si>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</si>
  <si>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</si>
  <si>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</si>
  <si>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</si>
  <si>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</si>
  <si>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</si>
  <si>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</si>
  <si>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</si>
  <si>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</si>
  <si>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</si>
  <si>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</si>
  <si>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</si>
  <si>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</si>
  <si>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</si>
  <si>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</si>
  <si>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</si>
  <si>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</si>
  <si>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</si>
  <si>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</si>
  <si>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</si>
  <si>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</si>
  <si>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</si>
  <si>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</si>
  <si>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</si>
  <si>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</si>
  <si>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</si>
  <si>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</si>
  <si>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</si>
  <si>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</si>
  <si>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</si>
  <si>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</si>
  <si>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</si>
  <si>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</si>
  <si>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</si>
  <si>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</si>
  <si>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</si>
  <si>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</si>
  <si>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</si>
  <si>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</si>
  <si>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</si>
  <si>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</si>
  <si>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</si>
  <si>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</si>
  <si>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</si>
  <si>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</si>
  <si>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</si>
  <si>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</si>
  <si>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</si>
  <si>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</si>
  <si>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</si>
  <si>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</si>
  <si>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</si>
  <si>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</si>
  <si>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</si>
  <si>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</si>
  <si>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</si>
  <si>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</si>
  <si>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</si>
  <si>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</si>
  <si>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</si>
  <si>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</si>
  <si>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</si>
  <si>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</si>
  <si>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</si>
  <si>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</si>
  <si>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</si>
  <si>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</si>
  <si>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</si>
  <si>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</si>
  <si>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</si>
  <si>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</si>
  <si>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</si>
  <si>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</si>
  <si>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</si>
  <si>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</si>
  <si>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</si>
  <si>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</si>
  <si>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</si>
  <si>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</si>
  <si>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</si>
  <si>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</si>
  <si>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</si>
  <si>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</si>
  <si>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</si>
  <si>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</si>
  <si>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</si>
  <si>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</si>
  <si>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</si>
  <si>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</si>
  <si>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</si>
  <si>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</si>
  <si>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</si>
  <si>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</si>
  <si>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</si>
  <si>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</si>
  <si>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</si>
  <si>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</si>
  <si>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</si>
  <si>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</si>
  <si>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</si>
  <si>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</si>
  <si>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</si>
  <si>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</si>
  <si>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</si>
  <si>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</si>
  <si>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</si>
  <si>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</si>
  <si>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</si>
  <si>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</si>
  <si>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</si>
  <si>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</si>
  <si>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</si>
  <si>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</si>
  <si>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</si>
  <si>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</si>
  <si>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</si>
  <si>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</si>
  <si>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</si>
  <si>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</si>
  <si>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</si>
  <si>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</si>
  <si>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</si>
  <si>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</si>
  <si>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</si>
  <si>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</si>
  <si>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</si>
  <si>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</si>
  <si>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</si>
  <si>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</si>
  <si>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</si>
  <si>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</si>
  <si>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</si>
  <si>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</si>
  <si>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</si>
  <si>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</si>
  <si>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</si>
  <si>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</si>
  <si>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</si>
  <si>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</si>
  <si>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</si>
  <si>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</si>
  <si>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</si>
  <si>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</si>
  <si>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</si>
  <si>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</si>
  <si>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</si>
  <si>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</si>
  <si>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</si>
  <si>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</si>
  <si>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</si>
  <si>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</si>
  <si>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</si>
  <si>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</si>
  <si>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</si>
  <si>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</si>
  <si>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</si>
  <si>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</si>
  <si>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</si>
  <si>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</si>
  <si>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</si>
  <si>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</si>
  <si>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</si>
  <si>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</si>
  <si>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</si>
  <si>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</si>
  <si>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</si>
  <si>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</si>
  <si>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</si>
  <si>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</si>
  <si>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</si>
  <si>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</si>
  <si>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</si>
  <si>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</si>
  <si>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</si>
  <si>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</si>
  <si>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</si>
  <si>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</si>
  <si>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</si>
  <si>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</si>
  <si>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</si>
  <si>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</si>
  <si>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</si>
  <si>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</si>
  <si>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</si>
  <si>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</si>
  <si>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</si>
  <si>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</si>
  <si>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</si>
  <si>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</si>
  <si>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</si>
  <si>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</si>
  <si>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</si>
  <si>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</si>
  <si>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</si>
  <si>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</si>
  <si>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</si>
  <si>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</si>
  <si>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</si>
  <si>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</si>
  <si>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</si>
  <si>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</si>
  <si>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</si>
  <si>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</si>
  <si>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</si>
  <si>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</si>
  <si>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</si>
  <si>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</si>
  <si>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</si>
  <si>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</si>
  <si>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</si>
  <si>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</si>
  <si>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</si>
  <si>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</si>
  <si>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</si>
  <si>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</si>
  <si>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</si>
  <si>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</si>
  <si>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</si>
  <si>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</si>
  <si>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</si>
  <si>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</si>
  <si>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</si>
  <si>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</si>
  <si>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</si>
  <si>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</si>
  <si>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</si>
  <si>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</si>
  <si>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</si>
  <si>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</si>
  <si>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</si>
  <si>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</si>
  <si>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</si>
  <si>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</si>
  <si>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</si>
  <si>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</si>
  <si>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</si>
  <si>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</si>
  <si>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</si>
  <si>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</si>
  <si>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</si>
  <si>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</si>
  <si>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</si>
  <si>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</si>
  <si>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</si>
  <si>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</si>
  <si>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</si>
  <si>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</si>
  <si>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</si>
  <si>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</si>
  <si>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</si>
  <si>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</si>
  <si>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</si>
  <si>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</si>
  <si>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</si>
  <si>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</si>
  <si>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</si>
  <si>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</si>
  <si>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</si>
  <si>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</si>
  <si>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</si>
  <si>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</si>
  <si>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</si>
  <si>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</si>
  <si>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</si>
  <si>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</si>
  <si>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</si>
  <si>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</si>
  <si>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</si>
  <si>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</si>
  <si>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</si>
  <si>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</si>
  <si>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</si>
  <si>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</si>
  <si>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</si>
  <si>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</si>
  <si>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</si>
  <si>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</si>
  <si>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</si>
  <si>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</si>
  <si>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</si>
  <si>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</si>
  <si>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</si>
  <si>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</si>
  <si>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</si>
  <si>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</si>
  <si>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</si>
  <si>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</si>
  <si>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</si>
  <si>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</si>
  <si>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</si>
  <si>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</si>
  <si>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</si>
  <si>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</si>
  <si>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</si>
  <si>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</si>
  <si>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</si>
  <si>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</si>
  <si>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</si>
  <si>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</si>
  <si>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</si>
  <si>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</si>
  <si>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</si>
  <si>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</si>
  <si>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</si>
  <si>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</si>
  <si>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</si>
  <si>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</si>
  <si>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</si>
  <si>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</si>
  <si>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</si>
  <si>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</si>
  <si>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</si>
  <si>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</si>
  <si>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</si>
  <si>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</si>
  <si>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</si>
  <si>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</si>
  <si>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</si>
  <si>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</si>
  <si>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</si>
  <si>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</si>
  <si>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</si>
  <si>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</si>
  <si>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</si>
  <si>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</si>
  <si>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</si>
  <si>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</si>
  <si>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</si>
  <si>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</si>
  <si>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</si>
  <si>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</si>
  <si>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</si>
  <si>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</si>
  <si>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</si>
  <si>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</si>
  <si>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</si>
  <si>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</si>
  <si>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</si>
  <si>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</si>
  <si>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</si>
  <si>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</si>
  <si>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</si>
  <si>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</si>
  <si>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</si>
  <si>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</si>
  <si>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</si>
  <si>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</si>
  <si>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</si>
  <si>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</si>
  <si>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</si>
  <si>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</si>
  <si>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</si>
  <si>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</si>
  <si>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</si>
  <si>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</si>
  <si>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</si>
  <si>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</si>
  <si>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</si>
  <si>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</si>
  <si>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</si>
  <si>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</si>
  <si>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</si>
  <si>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</si>
  <si>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</si>
  <si>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</si>
  <si>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</si>
  <si>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</si>
  <si>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</si>
  <si>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</si>
  <si>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</si>
  <si>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</si>
  <si>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</si>
  <si>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</si>
  <si>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</si>
  <si>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</si>
  <si>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</si>
  <si>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</si>
  <si>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</si>
  <si>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</si>
  <si>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</si>
  <si>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</si>
  <si>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</si>
  <si>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</si>
  <si>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</si>
  <si>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</si>
  <si>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</si>
  <si>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</si>
  <si>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</si>
  <si>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</si>
  <si>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</si>
  <si>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</si>
  <si>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</si>
  <si>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</si>
  <si>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</si>
  <si>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</si>
  <si>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</si>
  <si>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</si>
  <si>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</si>
  <si>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</si>
  <si>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</si>
  <si>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</si>
  <si>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</si>
  <si>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</si>
  <si>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</si>
  <si>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</si>
  <si>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</si>
  <si>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</si>
  <si>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</si>
  <si>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</si>
  <si>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</si>
  <si>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</si>
  <si>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</si>
  <si>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</si>
  <si>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</si>
  <si>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</si>
  <si>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</si>
  <si>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</si>
  <si>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</si>
  <si>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</si>
  <si>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</si>
  <si>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</si>
  <si>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</si>
  <si>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</si>
  <si>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</si>
  <si>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</si>
  <si>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</si>
  <si>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</si>
  <si>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</si>
  <si>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</si>
  <si>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</si>
  <si>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</si>
  <si>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</si>
  <si>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</si>
  <si>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</si>
  <si>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</si>
  <si>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</si>
  <si>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</si>
  <si>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</si>
  <si>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</si>
  <si>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</si>
  <si>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</si>
  <si>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</si>
  <si>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</si>
  <si>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</si>
  <si>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</si>
  <si>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</si>
  <si>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</si>
  <si>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</si>
  <si>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</si>
  <si>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</si>
  <si>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</si>
  <si>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</si>
  <si>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</si>
  <si>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</si>
  <si>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</si>
  <si>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</si>
  <si>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</si>
  <si>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</si>
  <si>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</si>
  <si>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</si>
  <si>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</si>
  <si>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</si>
  <si>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</si>
  <si>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</si>
  <si>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</si>
  <si>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</si>
  <si>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</si>
  <si>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</si>
  <si>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</si>
  <si>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</si>
  <si>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</si>
  <si>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</si>
  <si>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</si>
  <si>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</si>
  <si>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</si>
  <si>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</si>
  <si>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</si>
  <si>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</si>
  <si>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</si>
  <si>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</si>
  <si>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</si>
  <si>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</si>
  <si>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</si>
  <si>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</si>
  <si>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</si>
  <si>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</si>
  <si>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</si>
  <si>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</si>
  <si>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</si>
  <si>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</si>
  <si>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</si>
  <si>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</si>
  <si>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</si>
  <si>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</si>
  <si>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</si>
  <si>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</si>
  <si>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</si>
  <si>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</si>
  <si>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</si>
  <si>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</si>
  <si>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</si>
  <si>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</si>
  <si>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</si>
  <si>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</si>
  <si>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</si>
  <si>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</si>
  <si>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</si>
  <si>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</si>
  <si>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</si>
  <si>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</si>
  <si>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</si>
  <si>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</si>
  <si>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</si>
  <si>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</si>
  <si>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</si>
  <si>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</si>
  <si>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</si>
  <si>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</si>
  <si>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</si>
  <si>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</si>
  <si>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</si>
  <si>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</si>
  <si>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</si>
  <si>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</si>
  <si>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</si>
  <si>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</si>
  <si>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</si>
  <si>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</si>
  <si>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</si>
  <si>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</si>
  <si>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</si>
  <si>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</si>
  <si>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</si>
  <si>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</si>
  <si>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</si>
  <si>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</si>
  <si>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</si>
  <si>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</si>
  <si>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</si>
  <si>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</si>
  <si>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</si>
  <si>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</si>
  <si>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</si>
  <si>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</si>
  <si>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</si>
  <si>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</si>
  <si>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</si>
  <si>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</si>
  <si>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</si>
  <si>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</si>
  <si>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</si>
  <si>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</si>
  <si>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</si>
  <si>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</si>
  <si>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</si>
  <si>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</si>
  <si>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</si>
  <si>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</si>
  <si>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</si>
  <si>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</si>
  <si>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</si>
  <si>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</si>
  <si>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</si>
  <si>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</si>
  <si>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</si>
  <si>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</si>
  <si>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</si>
  <si>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</si>
  <si>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</si>
  <si>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</si>
  <si>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</si>
  <si>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</si>
  <si>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</si>
  <si>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</si>
  <si>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</si>
  <si>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</si>
  <si>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</si>
  <si>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</si>
  <si>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</si>
  <si>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</si>
  <si>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</si>
  <si>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</si>
  <si>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</si>
  <si>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</si>
  <si>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</si>
  <si>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</si>
  <si>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</si>
  <si>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</si>
  <si>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</si>
  <si>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</si>
  <si>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</si>
  <si>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</si>
  <si>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</si>
  <si>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</si>
  <si>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</si>
  <si>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</si>
  <si>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</si>
  <si>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</si>
  <si>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</si>
  <si>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</si>
  <si>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</si>
  <si>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</si>
  <si>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</si>
  <si>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</si>
  <si>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</si>
  <si>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</si>
  <si>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</si>
  <si>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</si>
  <si>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</si>
  <si>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</si>
  <si>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</si>
  <si>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</si>
  <si>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</si>
  <si>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</si>
  <si>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</si>
  <si>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</si>
  <si>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</si>
  <si>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</si>
  <si>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</si>
  <si>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</si>
  <si>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</si>
  <si>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</si>
  <si>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</si>
  <si>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</si>
  <si>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</si>
  <si>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</si>
  <si>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</si>
  <si>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</si>
  <si>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</si>
  <si>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</si>
  <si>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</si>
  <si>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</si>
  <si>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</si>
  <si>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</si>
  <si>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</si>
  <si>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</si>
  <si>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</si>
  <si>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</si>
  <si>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</si>
  <si>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</si>
  <si>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</si>
  <si>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</si>
  <si>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</si>
  <si>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</si>
  <si>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</si>
  <si>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</si>
  <si>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</si>
  <si>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</si>
  <si>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</si>
  <si>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</si>
  <si>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</si>
  <si>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</si>
  <si>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</si>
  <si>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</si>
  <si>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</si>
  <si>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</si>
  <si>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</si>
  <si>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</si>
  <si>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</si>
  <si>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</si>
  <si>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</si>
  <si>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</si>
  <si>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</si>
  <si>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</si>
  <si>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</si>
  <si>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</si>
  <si>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</si>
  <si>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</si>
  <si>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</si>
  <si>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</si>
  <si>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</si>
  <si>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</si>
  <si>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</si>
  <si>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</si>
  <si>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</si>
  <si>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</si>
  <si>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</si>
  <si>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</si>
  <si>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</si>
  <si>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</si>
  <si>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</si>
  <si>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</si>
  <si>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</si>
  <si>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</si>
  <si>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</si>
  <si>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</si>
  <si>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</si>
  <si>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</si>
  <si>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</si>
  <si>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</si>
  <si>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</si>
  <si>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</si>
  <si>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</si>
  <si>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</si>
  <si>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</si>
  <si>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</si>
  <si>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</si>
  <si>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</si>
  <si>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</si>
  <si>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</si>
  <si>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</si>
  <si>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</si>
  <si>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</si>
  <si>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</si>
  <si>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</si>
  <si>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</si>
  <si>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</si>
  <si>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</si>
  <si>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</si>
  <si>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</si>
  <si>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</si>
  <si>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</si>
  <si>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</si>
  <si>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</si>
  <si>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</si>
  <si>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</si>
  <si>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</si>
  <si>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</si>
  <si>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</si>
  <si>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</si>
  <si>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</si>
  <si>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</si>
  <si>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</si>
  <si>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</si>
  <si>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</si>
  <si>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</si>
  <si>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</si>
  <si>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</si>
  <si>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</si>
  <si>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</si>
  <si>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</si>
  <si>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</si>
  <si>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</si>
  <si>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</si>
  <si>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</si>
  <si>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</si>
  <si>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</si>
  <si>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</si>
  <si>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</si>
  <si>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</si>
  <si>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</si>
  <si>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</si>
  <si>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</si>
  <si>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</si>
  <si>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</si>
  <si>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</si>
  <si>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</si>
  <si>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</si>
  <si>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</si>
  <si>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</si>
  <si>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</si>
  <si>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</si>
  <si>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</si>
  <si>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</si>
  <si>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</si>
  <si>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</si>
  <si>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</si>
  <si>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</si>
  <si>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</si>
  <si>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</si>
  <si>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</si>
  <si>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</si>
  <si>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</si>
  <si>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</si>
  <si>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</si>
  <si>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</si>
  <si>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</si>
  <si>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</si>
  <si>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</si>
  <si>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</si>
  <si>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</si>
  <si>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</si>
  <si>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</si>
  <si>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</si>
  <si>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</si>
  <si>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</si>
  <si>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</si>
  <si>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</si>
  <si>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</si>
  <si>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</si>
  <si>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</si>
  <si>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</si>
  <si>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</si>
  <si>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</si>
  <si>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</si>
  <si>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</si>
  <si>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</si>
  <si>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</si>
  <si>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</si>
  <si>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</si>
  <si>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</si>
  <si>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</si>
  <si>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</si>
  <si>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</si>
  <si>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</si>
  <si>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</si>
  <si>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</si>
  <si>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</si>
  <si>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</si>
  <si>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</si>
  <si>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</si>
  <si>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</si>
  <si>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</si>
  <si>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</si>
  <si>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</si>
  <si>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</si>
  <si>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</si>
  <si>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</si>
  <si>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</si>
  <si>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</si>
  <si>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</si>
  <si>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</si>
  <si>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</si>
  <si>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</si>
  <si>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</si>
  <si>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</si>
  <si>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</si>
  <si>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</si>
  <si>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</si>
  <si>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</si>
  <si>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</si>
  <si>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</si>
  <si>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</si>
  <si>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</si>
  <si>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</si>
  <si>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</si>
  <si>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</si>
  <si>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</si>
  <si>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</si>
  <si>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</si>
  <si>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</si>
  <si>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</si>
  <si>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</si>
  <si>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</si>
  <si>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</si>
  <si>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</si>
  <si>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</si>
  <si>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</si>
  <si>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</si>
  <si>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</si>
  <si>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</si>
  <si>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</si>
  <si>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</si>
  <si>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</si>
  <si>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</si>
  <si>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</si>
  <si>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</si>
  <si>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</si>
  <si>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</si>
  <si>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</si>
  <si>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</si>
  <si>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</si>
  <si>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</si>
  <si>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</si>
  <si>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</si>
  <si>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</si>
  <si>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</si>
  <si>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</si>
  <si>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</si>
  <si>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</si>
  <si>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</si>
  <si>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</si>
  <si>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</si>
  <si>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</si>
  <si>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</si>
  <si>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</si>
  <si>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</si>
  <si>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</si>
  <si>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</si>
  <si>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</si>
  <si>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</si>
  <si>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</si>
  <si>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</si>
  <si>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</si>
  <si>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</si>
  <si>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</si>
  <si>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</si>
  <si>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</si>
  <si>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</si>
  <si>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</si>
  <si>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</si>
  <si>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</si>
  <si>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</si>
  <si>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</si>
  <si>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</si>
  <si>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</si>
  <si>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</si>
  <si>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</si>
  <si>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</si>
  <si>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</si>
  <si>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</si>
  <si>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</si>
  <si>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</si>
  <si>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</si>
  <si>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</si>
  <si>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</si>
  <si>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</si>
  <si>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</si>
  <si>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</si>
  <si>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</si>
  <si>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</si>
  <si>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</si>
  <si>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</si>
  <si>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</si>
  <si>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</si>
  <si>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</si>
  <si>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</si>
  <si>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</si>
  <si>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</si>
  <si>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</si>
  <si>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</si>
  <si>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</si>
  <si>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</si>
  <si>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</si>
  <si>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</si>
  <si>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</si>
  <si>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</si>
  <si>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</si>
  <si>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</si>
  <si>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</si>
  <si>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</si>
  <si>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</si>
  <si>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</si>
  <si>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</si>
  <si>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</si>
  <si>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</si>
  <si>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</si>
  <si>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</si>
  <si>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</si>
  <si>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</si>
  <si>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</si>
  <si>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</si>
  <si>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</si>
  <si>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</si>
  <si>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</si>
  <si>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</si>
  <si>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</si>
  <si>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</si>
  <si>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</si>
  <si>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</si>
  <si>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</si>
  <si>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</si>
  <si>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</si>
  <si>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</si>
  <si>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</si>
  <si>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</si>
  <si>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</si>
  <si>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</si>
  <si>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</si>
  <si>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</si>
  <si>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</si>
  <si>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</si>
  <si>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</si>
  <si>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</si>
  <si>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</si>
  <si>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</si>
  <si>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</si>
  <si>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</si>
  <si>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</si>
  <si>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</si>
  <si>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</si>
  <si>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</si>
  <si>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</si>
  <si>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</si>
  <si>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</si>
  <si>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</si>
  <si>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</si>
  <si>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</si>
  <si>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</si>
  <si>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</si>
  <si>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</si>
  <si>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</si>
  <si>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</si>
  <si>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</si>
  <si>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</si>
  <si>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</si>
  <si>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</si>
  <si>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</si>
  <si>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</si>
  <si>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</si>
  <si>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</si>
  <si>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</si>
  <si>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</si>
  <si>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</si>
  <si>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</si>
  <si>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</si>
  <si>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</si>
  <si>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</si>
  <si>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</si>
  <si>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</si>
  <si>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</si>
  <si>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</si>
  <si>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</si>
  <si>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</si>
  <si>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</si>
  <si>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</si>
  <si>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</si>
  <si>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</si>
  <si>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</si>
  <si>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</si>
  <si>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</si>
  <si>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</si>
  <si>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</si>
  <si>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</si>
  <si>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</si>
  <si>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</si>
  <si>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</si>
  <si>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</si>
  <si>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</si>
  <si>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</si>
  <si>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</si>
  <si>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</si>
  <si>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</si>
  <si>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</si>
  <si>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</si>
  <si>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</si>
  <si>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</si>
  <si>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</si>
  <si>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</si>
  <si>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</si>
  <si>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</si>
  <si>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</si>
  <si>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</si>
  <si>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</si>
  <si>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</si>
  <si>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</si>
  <si>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</si>
  <si>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</si>
  <si>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</si>
  <si>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</si>
  <si>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</si>
  <si>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</si>
  <si>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</si>
  <si>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</si>
  <si>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</si>
  <si>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</si>
  <si>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</si>
  <si>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</si>
  <si>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</si>
  <si>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</si>
  <si>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</si>
  <si>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</si>
  <si>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</si>
  <si>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</si>
  <si>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</si>
  <si>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</si>
  <si>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</si>
  <si>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</si>
  <si>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</si>
  <si>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</si>
  <si>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</si>
  <si>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</si>
  <si>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</si>
  <si>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</si>
  <si>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</si>
  <si>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</si>
  <si>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</si>
  <si>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</si>
  <si>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</si>
  <si>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</si>
  <si>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</si>
  <si>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</si>
  <si>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</si>
  <si>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</si>
  <si>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</si>
  <si>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</si>
  <si>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</si>
  <si>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</si>
  <si>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</si>
  <si>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</si>
  <si>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</si>
  <si>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</si>
  <si>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</si>
  <si>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</si>
  <si>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</si>
  <si>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</si>
  <si>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</si>
  <si>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</si>
  <si>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</si>
  <si>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</si>
  <si>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</si>
  <si>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</si>
  <si>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</si>
  <si>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</si>
  <si>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</si>
  <si>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</si>
  <si>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</si>
  <si>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</si>
  <si>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</si>
  <si>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</si>
  <si>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</si>
  <si>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</si>
  <si>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</si>
  <si>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</si>
  <si>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</si>
  <si>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</si>
  <si>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</si>
  <si>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</si>
  <si>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</si>
  <si>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</si>
  <si>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</si>
  <si>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</si>
  <si>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</si>
  <si>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</si>
  <si>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</si>
  <si>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</si>
  <si>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</si>
  <si>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</si>
  <si>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</si>
  <si>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</si>
  <si>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</si>
  <si>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</si>
  <si>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</si>
  <si>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</si>
  <si>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</si>
  <si>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</si>
  <si>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</si>
  <si>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</si>
  <si>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</si>
  <si>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</si>
  <si>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</si>
  <si>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</si>
  <si>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</si>
  <si>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</si>
  <si>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</si>
  <si>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</si>
  <si>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</si>
  <si>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</si>
  <si>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</si>
  <si>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</si>
  <si>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</si>
  <si>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</si>
  <si>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</si>
  <si>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</si>
  <si>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</si>
  <si>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</si>
  <si>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</si>
  <si>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</si>
  <si>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</si>
  <si>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</si>
  <si>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</si>
  <si>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</si>
  <si>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</si>
  <si>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</si>
  <si>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</si>
  <si>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</si>
  <si>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</si>
  <si>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</si>
  <si>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</si>
  <si>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</si>
  <si>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</si>
  <si>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</si>
  <si>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</si>
  <si>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</si>
  <si>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</si>
  <si>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</si>
  <si>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</si>
  <si>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</si>
  <si>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</si>
  <si>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</si>
  <si>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</si>
  <si>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</si>
  <si>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</si>
  <si>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</si>
  <si>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</si>
  <si>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</si>
  <si>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</si>
  <si>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</si>
  <si>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</si>
  <si>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</si>
  <si>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</si>
  <si>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</si>
  <si>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</si>
  <si>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</si>
  <si>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</si>
  <si>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</si>
  <si>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</si>
  <si>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</si>
  <si>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</si>
  <si>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</si>
  <si>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</si>
  <si>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</si>
  <si>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</si>
  <si>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</si>
  <si>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</si>
  <si>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</si>
  <si>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</si>
  <si>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</si>
  <si>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</si>
  <si>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</si>
  <si>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</si>
  <si>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</si>
  <si>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</si>
  <si>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</si>
  <si>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</si>
  <si>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</si>
  <si>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</si>
  <si>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</si>
  <si>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</si>
  <si>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</si>
  <si>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</si>
  <si>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</si>
  <si>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</si>
  <si>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</si>
  <si>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</si>
  <si>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</si>
  <si>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</si>
  <si>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</si>
  <si>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</si>
  <si>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</si>
  <si>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</si>
  <si>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</si>
  <si>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</si>
  <si>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</si>
  <si>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</si>
  <si>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</si>
  <si>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</si>
  <si>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</si>
  <si>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</si>
  <si>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</si>
  <si>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</si>
  <si>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</si>
  <si>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</si>
  <si>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</si>
  <si>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</si>
  <si>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</si>
  <si>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</si>
  <si>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</si>
  <si>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</si>
  <si>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</si>
  <si>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</si>
  <si>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</si>
  <si>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</si>
  <si>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</si>
  <si>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</si>
  <si>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</si>
  <si>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</si>
  <si>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</si>
  <si>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</si>
  <si>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</si>
  <si>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</si>
  <si>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</si>
  <si>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</si>
  <si>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</si>
  <si>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</si>
  <si>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</si>
  <si>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</si>
  <si>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</si>
  <si>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</si>
  <si>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</si>
  <si>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</si>
  <si>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</si>
  <si>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</si>
  <si>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</si>
  <si>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</si>
  <si>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</si>
  <si>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</si>
  <si>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</si>
  <si>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</si>
  <si>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</si>
  <si>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</si>
  <si>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</si>
  <si>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</si>
  <si>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</si>
  <si>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</si>
  <si>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</si>
  <si>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</si>
  <si>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</si>
  <si>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</si>
  <si>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</si>
  <si>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</si>
  <si>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</si>
  <si>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</si>
  <si>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</si>
  <si>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</si>
  <si>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</si>
  <si>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</si>
  <si>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</si>
  <si>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</si>
  <si>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</si>
  <si>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</si>
  <si>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</si>
  <si>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</si>
  <si>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</si>
  <si>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</si>
  <si>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</si>
  <si>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</si>
  <si>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</si>
  <si>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</si>
  <si>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</si>
  <si>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</si>
  <si>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</si>
  <si>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</si>
  <si>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</si>
  <si>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</si>
  <si>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</si>
  <si>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</si>
  <si>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</si>
  <si>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</si>
  <si>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</si>
  <si>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</si>
  <si>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</si>
  <si>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</si>
  <si>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</si>
  <si>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</si>
  <si>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</si>
  <si>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</si>
  <si>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</si>
  <si>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</si>
  <si>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</si>
  <si>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</si>
  <si>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</si>
  <si>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</si>
  <si>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</si>
  <si>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</si>
  <si>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</si>
  <si>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</si>
  <si>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</si>
  <si>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</si>
  <si>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</si>
  <si>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</si>
  <si>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</si>
  <si>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</si>
  <si>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</si>
  <si>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</si>
  <si>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</si>
  <si>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</si>
  <si>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</si>
  <si>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</si>
  <si>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</si>
  <si>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</si>
  <si>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</si>
  <si>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</si>
  <si>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</si>
  <si>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</si>
  <si>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</si>
  <si>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</si>
  <si>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</si>
  <si>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</si>
  <si>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</si>
  <si>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</si>
  <si>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</si>
  <si>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</si>
  <si>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</si>
  <si>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</si>
  <si>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</si>
  <si>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</si>
  <si>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</si>
  <si>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</si>
  <si>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</si>
  <si>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</si>
  <si>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</si>
  <si>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</si>
  <si>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</si>
  <si>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</si>
  <si>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</si>
  <si>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</si>
  <si>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</si>
  <si>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</si>
  <si>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</si>
  <si>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</si>
  <si>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</si>
  <si>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</si>
  <si>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</si>
  <si>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</si>
  <si>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</si>
  <si>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</si>
  <si>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</si>
  <si>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</si>
  <si>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</si>
  <si>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</si>
  <si>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</si>
  <si>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</si>
  <si>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</si>
  <si>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</si>
  <si>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</si>
  <si>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</si>
  <si>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</si>
  <si>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</si>
  <si>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</si>
  <si>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</si>
  <si>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</si>
  <si>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</si>
  <si>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</si>
  <si>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</si>
  <si>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</si>
  <si>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</si>
  <si>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</si>
  <si>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</si>
  <si>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</si>
  <si>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</si>
  <si>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</si>
  <si>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</si>
  <si>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</si>
  <si>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</si>
  <si>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</si>
  <si>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</si>
  <si>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</si>
  <si>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</si>
  <si>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</si>
  <si>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</si>
  <si>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</si>
  <si>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</si>
  <si>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</si>
  <si>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</si>
  <si>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</si>
  <si>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</si>
  <si>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</si>
  <si>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</si>
  <si>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</si>
  <si>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</si>
  <si>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</si>
  <si>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</si>
  <si>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</si>
  <si>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</si>
  <si>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</si>
  <si>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</si>
  <si>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</si>
  <si>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</si>
  <si>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</si>
  <si>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</si>
  <si>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</si>
  <si>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</si>
  <si>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</si>
  <si>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</si>
  <si>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</si>
  <si>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</si>
  <si>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</si>
  <si>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</si>
  <si>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</si>
  <si>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</si>
  <si>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</si>
  <si>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</si>
  <si>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</si>
  <si>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</si>
  <si>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</si>
  <si>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</si>
  <si>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</si>
  <si>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</si>
  <si>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</si>
  <si>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</si>
  <si>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</si>
  <si>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</si>
  <si>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</si>
  <si>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</si>
  <si>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</si>
  <si>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</si>
  <si>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</si>
  <si>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</si>
  <si>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</si>
  <si>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</si>
  <si>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</si>
  <si>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</si>
  <si>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</si>
  <si>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</si>
  <si>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</si>
  <si>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</si>
  <si>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</si>
  <si>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</si>
  <si>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</si>
  <si>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</si>
  <si>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</si>
  <si>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</si>
  <si>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</si>
  <si>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</si>
  <si>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</si>
  <si>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</si>
  <si>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</si>
  <si>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</si>
  <si>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</si>
  <si>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</si>
  <si>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</si>
  <si>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</si>
  <si>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</si>
  <si>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</si>
  <si>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</si>
  <si>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</si>
  <si>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</si>
  <si>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</si>
  <si>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</si>
  <si>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</si>
  <si>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</si>
  <si>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</si>
  <si>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</si>
  <si>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</si>
  <si>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</si>
  <si>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</si>
  <si>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</si>
  <si>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</si>
  <si>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</si>
  <si>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</si>
  <si>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</si>
  <si>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</si>
  <si>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</si>
  <si>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</si>
  <si>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</si>
  <si>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</si>
  <si>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</si>
  <si>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</si>
  <si>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</si>
  <si>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</si>
  <si>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</si>
  <si>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</si>
  <si>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</si>
  <si>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</si>
  <si>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</si>
  <si>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</si>
  <si>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</si>
  <si>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</si>
  <si>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</si>
  <si>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</si>
  <si>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</si>
  <si>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</si>
  <si>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</si>
  <si>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</si>
  <si>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</si>
  <si>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</si>
  <si>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</si>
  <si>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</si>
  <si>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</si>
  <si>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</si>
  <si>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</si>
  <si>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</si>
  <si>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</si>
  <si>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</si>
  <si>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</si>
  <si>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</si>
  <si>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</si>
  <si>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</si>
  <si>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</si>
  <si>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</si>
  <si>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</si>
  <si>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</si>
  <si>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</si>
  <si>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</si>
  <si>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</si>
  <si>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</si>
  <si>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</si>
  <si>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</si>
  <si>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</si>
  <si>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</si>
  <si>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</si>
  <si>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</si>
  <si>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</si>
  <si>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</si>
  <si>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</si>
  <si>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</si>
  <si>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</si>
  <si>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</si>
  <si>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</si>
  <si>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</si>
  <si>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</si>
  <si>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</si>
  <si>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</si>
  <si>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</si>
  <si>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</si>
  <si>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</si>
  <si>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</si>
  <si>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</si>
  <si>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</si>
  <si>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</si>
  <si>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</si>
  <si>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</si>
  <si>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</si>
  <si>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</si>
  <si>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</si>
  <si>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</si>
  <si>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</si>
  <si>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</si>
  <si>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</si>
  <si>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</si>
  <si>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</si>
  <si>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</si>
  <si>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</si>
  <si>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</si>
  <si>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</si>
  <si>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</si>
  <si>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</si>
  <si>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</si>
  <si>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</si>
  <si>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</si>
  <si>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</si>
  <si>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</si>
  <si>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</si>
  <si>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</si>
  <si>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</si>
  <si>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</si>
  <si>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</si>
  <si>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</si>
  <si>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</si>
  <si>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</si>
  <si>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</si>
  <si>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</si>
  <si>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</si>
  <si>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</si>
  <si>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</si>
  <si>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</si>
  <si>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</si>
  <si>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</si>
  <si>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</si>
  <si>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</si>
  <si>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</si>
  <si>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</si>
  <si>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</si>
  <si>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</si>
  <si>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</si>
  <si>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</si>
  <si>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</si>
  <si>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</si>
  <si>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</si>
  <si>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</si>
  <si>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</si>
  <si>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</si>
  <si>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</si>
  <si>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</si>
  <si>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</si>
  <si>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</si>
  <si>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</si>
  <si>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</si>
  <si>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</si>
  <si>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</si>
  <si>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</si>
  <si>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</si>
  <si>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</si>
  <si>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</si>
  <si>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</si>
  <si>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</si>
  <si>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</si>
  <si>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</si>
  <si>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</si>
  <si>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</si>
  <si>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</si>
  <si>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</si>
  <si>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</si>
  <si>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</si>
  <si>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</si>
  <si>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</si>
  <si>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</si>
  <si>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</si>
  <si>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</si>
  <si>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</si>
  <si>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</si>
  <si>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</si>
  <si>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</si>
  <si>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</si>
  <si>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</si>
  <si>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</si>
  <si>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</si>
  <si>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</si>
  <si>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</si>
  <si>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</si>
  <si>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</si>
  <si>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</si>
  <si>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</si>
  <si>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</si>
  <si>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</si>
  <si>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</si>
  <si>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</si>
  <si>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</si>
  <si>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</si>
  <si>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</si>
  <si>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</si>
  <si>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</si>
  <si>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</si>
  <si>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</si>
  <si>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</si>
  <si>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</si>
  <si>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</si>
  <si>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</si>
  <si>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</si>
  <si>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</si>
  <si>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</si>
  <si>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</si>
  <si>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</si>
  <si>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</si>
  <si>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</si>
  <si>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</si>
  <si>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</si>
  <si>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</si>
  <si>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</si>
  <si>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</si>
  <si>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</si>
  <si>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</si>
  <si>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</si>
  <si>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</si>
  <si>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</si>
  <si>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</si>
  <si>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</si>
  <si>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</si>
  <si>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</si>
  <si>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</si>
  <si>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</si>
  <si>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</si>
  <si>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</si>
  <si>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</si>
  <si>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</si>
  <si>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</si>
  <si>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</si>
  <si>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</si>
  <si>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</si>
  <si>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</si>
  <si>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</si>
  <si>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</si>
  <si>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</si>
  <si>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</si>
  <si>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</si>
  <si>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</si>
  <si>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</si>
  <si>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</si>
  <si>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</si>
  <si>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</si>
  <si>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</si>
  <si>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</si>
  <si>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</si>
  <si>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</si>
  <si>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</si>
  <si>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</si>
  <si>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</si>
  <si>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</si>
  <si>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</si>
  <si>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</si>
  <si>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</si>
  <si>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</si>
  <si>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</si>
  <si>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</si>
  <si>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</si>
  <si>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</si>
  <si>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</si>
  <si>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</si>
  <si>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</si>
  <si>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</si>
  <si>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</si>
  <si>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</si>
  <si>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</si>
  <si>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</si>
  <si>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</si>
  <si>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</si>
  <si>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</si>
  <si>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</si>
  <si>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</si>
  <si>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</si>
  <si>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</si>
  <si>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</si>
  <si>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</si>
  <si>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</si>
  <si>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</si>
  <si>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</si>
  <si>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</si>
  <si>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</si>
  <si>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</si>
  <si>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</si>
  <si>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</si>
  <si>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</si>
  <si>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</si>
  <si>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</si>
  <si>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</si>
  <si>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</si>
  <si>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</si>
  <si>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</si>
  <si>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</si>
  <si>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</si>
  <si>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</si>
  <si>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</si>
  <si>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</si>
  <si>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</si>
  <si>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</si>
  <si>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</si>
  <si>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</si>
  <si>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</si>
  <si>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</si>
  <si>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</si>
  <si>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</si>
  <si>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</si>
  <si>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</si>
  <si>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</si>
  <si>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</si>
  <si>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</si>
  <si>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</si>
  <si>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</si>
  <si>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</si>
  <si>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</si>
  <si>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</si>
  <si>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</si>
  <si>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</si>
  <si>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</si>
  <si>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</si>
  <si>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</si>
  <si>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</si>
  <si>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</si>
  <si>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</si>
  <si>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</si>
  <si>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</si>
  <si>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</si>
  <si>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</si>
  <si>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</si>
  <si>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</si>
  <si>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</si>
  <si>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</si>
  <si>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</si>
  <si>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</si>
  <si>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</si>
  <si>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</si>
  <si>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</si>
  <si>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</si>
  <si>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</si>
  <si>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</si>
  <si>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</si>
  <si>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</si>
  <si>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</si>
  <si>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</si>
  <si>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</si>
  <si>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</si>
  <si>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</si>
  <si>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</si>
  <si>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</si>
  <si>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</si>
  <si>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</si>
  <si>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</si>
  <si>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</si>
  <si>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</si>
  <si>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</si>
  <si>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</si>
  <si>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</si>
  <si>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</si>
  <si>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</si>
  <si>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</si>
  <si>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</si>
  <si>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</si>
  <si>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</si>
  <si>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</si>
  <si>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</si>
  <si>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</si>
  <si>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</si>
  <si>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</si>
  <si>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</si>
  <si>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</si>
  <si>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</si>
  <si>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</si>
  <si>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</si>
  <si>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</si>
  <si>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</si>
  <si>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</si>
  <si>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</si>
  <si>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</si>
  <si>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</si>
  <si>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</si>
  <si>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</si>
  <si>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</si>
  <si>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</si>
  <si>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</si>
  <si>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</si>
  <si>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</si>
  <si>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</si>
  <si>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</si>
  <si>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</si>
  <si>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</si>
  <si>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</si>
  <si>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</si>
  <si>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</si>
  <si>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</si>
  <si>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</si>
  <si>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</si>
  <si>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</si>
  <si>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</si>
  <si>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</si>
  <si>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</si>
  <si>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</si>
  <si>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</si>
  <si>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</si>
  <si>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</si>
  <si>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</si>
  <si>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</si>
  <si>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</si>
  <si>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</si>
  <si>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</si>
  <si>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</si>
  <si>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</si>
  <si>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</si>
  <si>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</si>
  <si>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</si>
  <si>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</si>
  <si>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</si>
  <si>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</si>
  <si>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</si>
  <si>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</si>
  <si>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</si>
  <si>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</si>
  <si>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</si>
  <si>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</si>
  <si>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</si>
  <si>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</si>
  <si>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</si>
  <si>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</si>
  <si>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</si>
  <si>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</si>
  <si>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</si>
  <si>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</si>
  <si>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</si>
  <si>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</si>
  <si>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</si>
  <si>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</si>
  <si>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</si>
  <si>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</si>
  <si>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</si>
  <si>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</si>
  <si>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</si>
  <si>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</si>
  <si>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</si>
  <si>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</si>
  <si>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</si>
  <si>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</si>
  <si>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</si>
  <si>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</si>
  <si>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</si>
  <si>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</si>
  <si>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</si>
  <si>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</si>
  <si>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</si>
  <si>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</si>
  <si>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</si>
  <si>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</si>
  <si>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</si>
  <si>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</si>
  <si>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</si>
  <si>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</si>
  <si>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</si>
  <si>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</si>
  <si>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</si>
  <si>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</si>
  <si>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</si>
  <si>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</si>
  <si>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</si>
  <si>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</si>
  <si>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</si>
  <si>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</si>
  <si>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</si>
  <si>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</si>
  <si>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</si>
  <si>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</si>
  <si>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</si>
  <si>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</si>
  <si>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</si>
  <si>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</si>
  <si>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</si>
  <si>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</si>
  <si>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</si>
  <si>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</si>
  <si>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</si>
  <si>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</si>
  <si>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</si>
  <si>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</si>
  <si>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</si>
  <si>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</si>
  <si>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</si>
  <si>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</si>
  <si>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</si>
  <si>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</si>
  <si>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</si>
  <si>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</si>
  <si>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</si>
  <si>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</si>
  <si>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</si>
  <si>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</si>
  <si>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</si>
  <si>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</si>
  <si>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</si>
  <si>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</si>
  <si>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</si>
  <si>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</si>
  <si>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</si>
  <si>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</si>
  <si>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</si>
  <si>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</si>
  <si>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</si>
  <si>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</si>
  <si>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</si>
  <si>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</si>
  <si>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</si>
  <si>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</si>
  <si>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</si>
  <si>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</si>
  <si>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</si>
  <si>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</si>
  <si>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</si>
  <si>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</si>
  <si>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</si>
  <si>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</si>
  <si>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</si>
  <si>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</si>
  <si>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</si>
  <si>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</si>
  <si>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</si>
  <si>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</si>
  <si>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</si>
  <si>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</si>
  <si>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</si>
  <si>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</si>
  <si>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</si>
  <si>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</si>
  <si>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</si>
  <si>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</si>
  <si>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</si>
  <si>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</si>
  <si>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</si>
  <si>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</si>
  <si>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</si>
  <si>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</si>
  <si>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</si>
  <si>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</si>
  <si>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</si>
  <si>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</si>
  <si>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</si>
  <si>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</si>
  <si>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</si>
  <si>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</si>
  <si>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</si>
  <si>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</si>
  <si>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</si>
  <si>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</si>
  <si>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</si>
  <si>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</si>
  <si>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</si>
  <si>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</si>
  <si>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</si>
  <si>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</si>
  <si>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</si>
  <si>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</si>
  <si>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</si>
  <si>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</si>
  <si>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</si>
  <si>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</si>
  <si>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</si>
  <si>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</si>
  <si>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</si>
  <si>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</si>
  <si>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</si>
  <si>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</si>
  <si>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</si>
  <si>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</si>
  <si>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</si>
  <si>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</si>
  <si>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</si>
  <si>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</si>
  <si>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</si>
  <si>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</si>
  <si>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</si>
  <si>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</si>
  <si>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</si>
  <si>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</si>
  <si>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</si>
  <si>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</si>
  <si>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</si>
  <si>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</si>
  <si>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</si>
  <si>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</si>
  <si>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</si>
  <si>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</si>
  <si>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</si>
  <si>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</si>
  <si>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</si>
  <si>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</si>
  <si>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</si>
  <si>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</si>
  <si>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</si>
  <si>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</si>
  <si>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</si>
  <si>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</si>
  <si>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</si>
  <si>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</si>
  <si>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</si>
  <si>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</si>
  <si>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</si>
  <si>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</si>
  <si>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</si>
  <si>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</si>
  <si>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</si>
  <si>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</si>
  <si>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</si>
  <si>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</si>
  <si>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</si>
  <si>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</si>
  <si>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</si>
  <si>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</si>
  <si>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</si>
  <si>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</si>
  <si>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</si>
  <si>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</si>
  <si>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</si>
  <si>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</si>
  <si>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</si>
  <si>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</si>
  <si>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</si>
  <si>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</si>
  <si>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</si>
  <si>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</si>
  <si>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</si>
  <si>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</si>
  <si>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</si>
  <si>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</si>
  <si>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</si>
  <si>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</si>
  <si>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</si>
  <si>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</si>
  <si>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</si>
  <si>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</si>
  <si>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</si>
  <si>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</si>
  <si>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</si>
  <si>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</si>
  <si>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</si>
  <si>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</si>
  <si>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</si>
  <si>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</si>
  <si>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</si>
  <si>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</si>
  <si>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</si>
  <si>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</si>
  <si>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</si>
  <si>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</si>
  <si>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</si>
  <si>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</si>
  <si>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</si>
  <si>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</si>
  <si>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</si>
  <si>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</si>
  <si>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</si>
  <si>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</si>
  <si>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</si>
  <si>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</si>
  <si>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</si>
  <si>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</si>
  <si>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</si>
  <si>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</si>
  <si>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</si>
  <si>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</si>
  <si>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</si>
  <si>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</si>
  <si>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</si>
  <si>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</si>
  <si>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</si>
  <si>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</si>
  <si>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</si>
  <si>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</si>
  <si>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</si>
  <si>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</si>
  <si>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</si>
  <si>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</si>
  <si>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</si>
  <si>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</si>
  <si>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</si>
  <si>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</si>
  <si>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</si>
  <si>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</si>
  <si>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</si>
  <si>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</si>
  <si>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</si>
  <si>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</si>
  <si>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</si>
  <si>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</si>
  <si>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</si>
  <si>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</si>
  <si>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</si>
  <si>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</si>
  <si>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</si>
  <si>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</si>
  <si>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</si>
  <si>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</si>
  <si>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</si>
  <si>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</si>
  <si>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</si>
  <si>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</si>
  <si>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</si>
  <si>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</si>
  <si>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</si>
  <si>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</si>
  <si>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</si>
  <si>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</si>
  <si>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</si>
  <si>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</si>
  <si>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</si>
  <si>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</si>
  <si>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</si>
  <si>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</si>
  <si>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</si>
  <si>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</si>
  <si>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</si>
  <si>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</si>
  <si>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</si>
  <si>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</si>
  <si>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</si>
  <si>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</si>
  <si>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</si>
  <si>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</si>
  <si>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</si>
  <si>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</si>
  <si>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</si>
  <si>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</si>
  <si>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</si>
  <si>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</si>
  <si>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</si>
  <si>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</si>
  <si>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</si>
  <si>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</si>
  <si>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</si>
  <si>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</si>
  <si>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</si>
  <si>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</si>
  <si>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</si>
  <si>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</si>
  <si>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</si>
  <si>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</si>
  <si>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</si>
  <si>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</si>
  <si>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</si>
  <si>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</si>
  <si>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</si>
  <si>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</si>
  <si>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</si>
  <si>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</si>
  <si>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</si>
  <si>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</si>
  <si>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</si>
  <si>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</si>
  <si>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</si>
  <si>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</si>
  <si>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</si>
  <si>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</si>
  <si>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</si>
  <si>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</si>
  <si>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</si>
  <si>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</si>
  <si>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</si>
  <si>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</si>
  <si>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</si>
  <si>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</si>
  <si>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</si>
  <si>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</si>
  <si>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</si>
  <si>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</si>
  <si>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</si>
  <si>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</si>
  <si>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</si>
  <si>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</si>
  <si>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</si>
  <si>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</si>
  <si>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</si>
  <si>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</si>
  <si>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</si>
  <si>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</si>
  <si>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</si>
  <si>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</si>
  <si>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</si>
  <si>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</si>
  <si>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</si>
  <si>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</si>
  <si>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</si>
  <si>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</si>
  <si>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</si>
  <si>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</si>
  <si>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</si>
  <si>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</si>
  <si>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</si>
  <si>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</si>
  <si>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</si>
  <si>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</si>
  <si>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</si>
  <si>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</si>
  <si>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</si>
  <si>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</si>
  <si>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</si>
  <si>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</si>
  <si>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</si>
  <si>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</si>
  <si>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</si>
  <si>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</si>
  <si>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</si>
  <si>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</si>
  <si>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</si>
  <si>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</si>
  <si>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</si>
  <si>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</si>
  <si>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</si>
  <si>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</si>
  <si>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</si>
  <si>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</si>
  <si>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</si>
  <si>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</si>
  <si>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</si>
  <si>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</si>
  <si>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</si>
  <si>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</si>
  <si>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</si>
  <si>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</si>
  <si>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</si>
  <si>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</si>
  <si>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</si>
  <si>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</si>
  <si>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</si>
  <si>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</si>
  <si>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</si>
  <si>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</si>
  <si>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</si>
  <si>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</si>
  <si>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</si>
  <si>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</si>
  <si>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</si>
  <si>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</si>
  <si>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</si>
  <si>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</si>
  <si>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</si>
  <si>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</si>
  <si>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</si>
  <si>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</si>
  <si>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</si>
  <si>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</si>
  <si>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</si>
  <si>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</si>
  <si>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</si>
  <si>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</si>
  <si>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</si>
  <si>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</si>
  <si>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</si>
  <si>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</si>
  <si>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</si>
  <si>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</si>
  <si>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</si>
  <si>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</si>
  <si>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</si>
  <si>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</si>
  <si>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</si>
  <si>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</si>
  <si>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</si>
  <si>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</si>
  <si>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</si>
  <si>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</si>
  <si>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</si>
  <si>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</si>
  <si>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</si>
  <si>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</si>
  <si>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</si>
  <si>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</si>
  <si>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</si>
  <si>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</si>
  <si>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</si>
  <si>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</si>
  <si>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</si>
  <si>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</si>
  <si>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</si>
  <si>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</si>
  <si>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</si>
  <si>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</si>
  <si>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</si>
  <si>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</si>
  <si>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</si>
  <si>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</si>
  <si>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</si>
  <si>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</si>
  <si>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</si>
  <si>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</si>
  <si>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</si>
  <si>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</si>
  <si>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</si>
  <si>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</si>
  <si>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</si>
  <si>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</si>
  <si>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</si>
  <si>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</si>
  <si>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</si>
  <si>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</si>
  <si>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</si>
  <si>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</si>
  <si>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</si>
  <si>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</si>
  <si>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</si>
  <si>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</si>
  <si>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</si>
  <si>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</si>
  <si>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</si>
  <si>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</si>
  <si>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</si>
  <si>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</si>
  <si>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</si>
  <si>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</si>
  <si>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</si>
  <si>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</si>
  <si>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</si>
  <si>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</si>
  <si>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</si>
  <si>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</si>
  <si>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</si>
  <si>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</si>
  <si>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</si>
  <si>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</si>
  <si>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</si>
  <si>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</si>
  <si>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</si>
  <si>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</si>
  <si>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</si>
  <si>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</si>
  <si>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</si>
  <si>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</si>
  <si>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</si>
  <si>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</si>
  <si>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</si>
  <si>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</si>
  <si>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</si>
  <si>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</si>
  <si>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</si>
  <si>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</si>
  <si>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</si>
  <si>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</si>
  <si>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</si>
  <si>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</si>
  <si>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</si>
  <si>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</si>
  <si>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</si>
  <si>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</si>
  <si>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</si>
  <si>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</si>
  <si>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</si>
  <si>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</si>
  <si>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</si>
  <si>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</si>
  <si>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</si>
  <si>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</si>
  <si>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</si>
  <si>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</si>
  <si>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</si>
  <si>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</si>
  <si>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</si>
  <si>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</si>
  <si>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</si>
  <si>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</si>
  <si>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</si>
  <si>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</si>
  <si>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</si>
  <si>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</si>
  <si>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</si>
  <si>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</si>
  <si>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</si>
  <si>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</si>
  <si>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</si>
  <si>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</si>
  <si>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</si>
  <si>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</si>
  <si>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</si>
  <si>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</si>
  <si>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</si>
  <si>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</si>
  <si>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</si>
  <si>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</si>
  <si>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</si>
  <si>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</si>
  <si>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</si>
  <si>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</si>
  <si>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</si>
  <si>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</si>
  <si>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</si>
  <si>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</si>
  <si>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</si>
  <si>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</si>
  <si>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</si>
  <si>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</si>
  <si>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</si>
  <si>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</si>
  <si>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</si>
  <si>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</si>
  <si>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</si>
  <si>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</si>
  <si>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</si>
  <si>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</si>
  <si>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</si>
  <si>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</si>
  <si>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</si>
  <si>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</si>
  <si>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</si>
  <si>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</si>
  <si>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</si>
  <si>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</si>
  <si>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</si>
  <si>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</si>
  <si>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</si>
  <si>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</si>
  <si>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</si>
  <si>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</si>
  <si>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</si>
  <si>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</si>
  <si>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</si>
  <si>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</si>
  <si>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</si>
  <si>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</si>
  <si>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</si>
  <si>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</si>
  <si>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</si>
  <si>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</si>
  <si>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</si>
  <si>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</si>
  <si>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</si>
  <si>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</si>
  <si>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</si>
  <si>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</si>
  <si>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</si>
  <si>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</si>
  <si>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</si>
  <si>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</si>
  <si>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</si>
  <si>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</si>
  <si>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</si>
  <si>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</si>
  <si>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</si>
  <si>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</si>
  <si>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</si>
  <si>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</si>
  <si>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</si>
  <si>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</si>
  <si>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</si>
  <si>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</si>
  <si>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</si>
  <si>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</si>
  <si>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</si>
  <si>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</si>
  <si>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</si>
  <si>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</si>
  <si>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</si>
  <si>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</si>
  <si>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</si>
  <si>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</si>
  <si>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</si>
  <si>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</si>
  <si>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</si>
  <si>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</si>
  <si>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</si>
  <si>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</si>
  <si>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</si>
  <si>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</si>
  <si>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</si>
  <si>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</si>
  <si>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</si>
  <si>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</si>
  <si>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</si>
  <si>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</si>
  <si>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</si>
  <si>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</si>
  <si>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</si>
  <si>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</si>
  <si>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</si>
  <si>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</si>
  <si>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</si>
  <si>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</si>
  <si>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</si>
  <si>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</si>
  <si>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</si>
  <si>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</si>
  <si>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</si>
  <si>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</si>
  <si>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</si>
  <si>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</si>
  <si>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</si>
  <si>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</si>
  <si>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</si>
  <si>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</si>
  <si>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</si>
  <si>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</si>
  <si>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</si>
  <si>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</si>
  <si>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</si>
  <si>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</si>
  <si>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</si>
  <si>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</si>
  <si>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</si>
  <si>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</si>
  <si>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</si>
  <si>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</si>
  <si>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</si>
  <si>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</si>
  <si>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</si>
  <si>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</si>
  <si>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</si>
  <si>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</si>
  <si>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</si>
  <si>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</si>
  <si>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</si>
  <si>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</si>
  <si>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</si>
  <si>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</si>
  <si>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</si>
  <si>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</si>
  <si>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</si>
  <si>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</si>
  <si>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</si>
  <si>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</si>
  <si>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</si>
  <si>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</si>
  <si>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</si>
  <si>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</si>
  <si>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</si>
  <si>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</si>
  <si>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</si>
  <si>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</si>
  <si>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</si>
  <si>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</si>
  <si>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</si>
  <si>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</si>
  <si>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</si>
  <si>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</si>
  <si>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</si>
  <si>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</si>
  <si>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</si>
  <si>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</si>
  <si>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</si>
  <si>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</si>
  <si>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</si>
  <si>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</si>
  <si>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</si>
  <si>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</si>
  <si>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</si>
  <si>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</si>
  <si>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</si>
  <si>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</si>
  <si>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</si>
  <si>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</si>
  <si>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</si>
  <si>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</si>
  <si>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</si>
  <si>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</si>
  <si>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</si>
  <si>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</si>
  <si>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</si>
  <si>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</si>
  <si>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</si>
  <si>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</si>
  <si>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</si>
  <si>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</si>
  <si>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</si>
  <si>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</si>
  <si>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</si>
  <si>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</si>
  <si>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</si>
  <si>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</si>
  <si>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</si>
  <si>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</si>
  <si>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</si>
  <si>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</si>
  <si>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</si>
  <si>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</si>
  <si>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</si>
  <si>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</si>
  <si>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</si>
  <si>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</si>
  <si>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</si>
  <si>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</si>
  <si>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</si>
  <si>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</si>
  <si>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</si>
  <si>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</si>
  <si>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</si>
  <si>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</si>
  <si>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</si>
  <si>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</si>
  <si>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</si>
  <si>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</si>
  <si>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</si>
  <si>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</si>
  <si>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</si>
  <si>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</si>
  <si>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</si>
  <si>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</si>
  <si>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</si>
  <si>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</si>
  <si>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</si>
  <si>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</si>
  <si>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</si>
  <si>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</si>
  <si>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</si>
  <si>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</si>
  <si>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</si>
  <si>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</si>
  <si>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</si>
  <si>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</si>
  <si>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</si>
  <si>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</si>
  <si>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</si>
  <si>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</si>
  <si>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</si>
  <si>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</si>
  <si>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</si>
  <si>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</si>
  <si>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</si>
  <si>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</si>
  <si>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</si>
  <si>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</si>
  <si>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</si>
  <si>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</si>
  <si>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</si>
  <si>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</si>
  <si>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</si>
  <si>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</si>
  <si>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</si>
  <si>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</si>
  <si>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</si>
  <si>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</si>
  <si>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</si>
  <si>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</si>
  <si>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</si>
  <si>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</si>
  <si>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</si>
  <si>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</si>
  <si>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</si>
  <si>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</si>
  <si>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</si>
  <si>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</si>
  <si>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</si>
  <si>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</si>
  <si>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</si>
  <si>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</si>
  <si>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</si>
  <si>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</si>
  <si>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</si>
  <si>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</si>
  <si>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</si>
  <si>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</si>
  <si>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</si>
  <si>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</si>
  <si>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</si>
  <si>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</si>
  <si>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</si>
  <si>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</si>
  <si>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</si>
  <si>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</si>
  <si>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</si>
  <si>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</si>
  <si>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</si>
  <si>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</si>
  <si>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</si>
  <si>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</si>
  <si>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</si>
  <si>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</si>
  <si>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</si>
  <si>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</si>
  <si>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</si>
  <si>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</si>
  <si>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</si>
  <si>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</si>
  <si>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</si>
  <si>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</si>
  <si>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</si>
  <si>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</si>
  <si>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</si>
  <si>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</si>
  <si>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</si>
  <si>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</si>
  <si>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</si>
  <si>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</si>
  <si>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</si>
  <si>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</si>
  <si>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</si>
  <si>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</si>
  <si>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</si>
  <si>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</si>
  <si>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</si>
  <si>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</si>
  <si>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</si>
  <si>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</si>
  <si>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</si>
  <si>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</si>
  <si>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</si>
  <si>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</si>
  <si>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</si>
  <si>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</si>
  <si>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</si>
  <si>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</si>
  <si>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</si>
  <si>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</si>
  <si>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</si>
  <si>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</si>
  <si>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</si>
  <si>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</si>
  <si>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</si>
  <si>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</si>
  <si>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</si>
  <si>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</si>
  <si>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</si>
  <si>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</si>
  <si>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</si>
  <si>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</si>
  <si>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</si>
  <si>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</si>
  <si>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</si>
  <si>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</si>
  <si>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</si>
  <si>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</si>
  <si>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</si>
  <si>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</si>
  <si>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</si>
  <si>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</si>
  <si>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</si>
  <si>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</si>
  <si>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</si>
  <si>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</si>
  <si>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</si>
  <si>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</si>
  <si>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</si>
  <si>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</si>
  <si>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</si>
  <si>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</si>
  <si>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</si>
  <si>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</si>
  <si>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</si>
  <si>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</si>
  <si>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</si>
  <si>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</si>
  <si>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</si>
  <si>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</si>
  <si>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</si>
  <si>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</si>
  <si>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</si>
  <si>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</si>
  <si>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</si>
  <si>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</si>
  <si>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</si>
  <si>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</si>
  <si>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</si>
  <si>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</si>
  <si>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</si>
  <si>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</si>
  <si>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</si>
  <si>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</si>
  <si>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</si>
  <si>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</si>
  <si>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</si>
  <si>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</si>
  <si>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</si>
  <si>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</si>
  <si>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</si>
  <si>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</si>
  <si>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</si>
  <si>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</si>
  <si>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</si>
  <si>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</si>
  <si>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</si>
  <si>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</si>
  <si>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</si>
  <si>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</si>
  <si>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</si>
  <si>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</si>
  <si>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</si>
  <si>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</si>
  <si>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</si>
  <si>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</si>
  <si>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</si>
  <si>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</si>
  <si>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</si>
  <si>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</si>
  <si>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</si>
  <si>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</si>
  <si>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</si>
  <si>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</si>
  <si>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</si>
  <si>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</si>
  <si>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</si>
  <si>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</si>
  <si>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</si>
  <si>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</si>
  <si>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</si>
  <si>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</si>
  <si>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</si>
  <si>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</si>
  <si>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</si>
  <si>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</si>
  <si>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</si>
  <si>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</si>
  <si>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</si>
  <si>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</si>
  <si>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</si>
  <si>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</si>
  <si>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</si>
  <si>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</si>
  <si>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</si>
  <si>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</si>
  <si>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</si>
  <si>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</si>
  <si>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</si>
  <si>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</si>
  <si>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</si>
  <si>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</si>
  <si>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</si>
  <si>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</si>
  <si>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</si>
  <si>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</si>
  <si>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</si>
  <si>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</si>
  <si>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</si>
  <si>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</si>
  <si>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</si>
  <si>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</si>
  <si>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</si>
  <si>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</si>
  <si>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</si>
  <si>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</si>
  <si>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</si>
  <si>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</si>
  <si>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</si>
  <si>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</si>
  <si>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</si>
  <si>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</si>
  <si>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</si>
  <si>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</si>
  <si>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</si>
  <si>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</si>
  <si>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</si>
  <si>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</si>
  <si>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</si>
  <si>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</si>
  <si>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</si>
  <si>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</si>
  <si>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</si>
  <si>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</si>
  <si>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</si>
  <si>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</si>
  <si>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</si>
  <si>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</si>
  <si>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</si>
  <si>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</si>
  <si>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</si>
  <si>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</si>
  <si>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</si>
  <si>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</si>
  <si>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</si>
  <si>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</si>
  <si>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</si>
  <si>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</si>
  <si>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</si>
  <si>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</si>
  <si>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</si>
  <si>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</si>
  <si>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</si>
  <si>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</si>
  <si>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</si>
  <si>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</si>
  <si>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</si>
  <si>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</si>
  <si>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</si>
  <si>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</si>
  <si>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</si>
  <si>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</si>
  <si>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</si>
  <si>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</si>
  <si>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</si>
  <si>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</si>
  <si>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</si>
  <si>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</si>
  <si>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</si>
  <si>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</si>
  <si>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</si>
  <si>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</si>
  <si>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</si>
  <si>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</si>
  <si>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</si>
  <si>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</si>
  <si>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</si>
  <si>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</si>
  <si>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</si>
  <si>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</si>
  <si>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</si>
  <si>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</si>
  <si>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</si>
  <si>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</si>
  <si>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</si>
  <si>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</si>
  <si>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</si>
  <si>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</si>
  <si>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</si>
  <si>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</si>
  <si>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</si>
  <si>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</si>
  <si>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</si>
  <si>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</si>
  <si>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</si>
  <si>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</si>
  <si>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</si>
  <si>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</si>
  <si>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</si>
  <si>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</si>
  <si>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</si>
  <si>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</si>
  <si>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</si>
  <si>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</si>
  <si>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</si>
  <si>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</si>
  <si>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</si>
  <si>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</si>
  <si>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</si>
  <si>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</si>
  <si>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</si>
  <si>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</si>
  <si>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</si>
  <si>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</si>
  <si>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</si>
  <si>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</si>
  <si>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</si>
  <si>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</si>
  <si>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</si>
  <si>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</si>
  <si>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</si>
  <si>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</si>
  <si>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</si>
  <si>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</si>
  <si>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</si>
  <si>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</si>
  <si>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</si>
  <si>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</si>
  <si>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</si>
  <si>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</si>
  <si>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</si>
  <si>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</si>
  <si>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</si>
  <si>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</si>
  <si>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</si>
  <si>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</si>
  <si>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</si>
  <si>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</si>
  <si>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</si>
  <si>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</si>
  <si>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</si>
  <si>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</si>
  <si>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</si>
  <si>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</si>
  <si>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</si>
  <si>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</si>
  <si>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</si>
  <si>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</si>
  <si>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</si>
  <si>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</si>
  <si>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</si>
  <si>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</si>
  <si>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</si>
  <si>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</si>
  <si>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</si>
  <si>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</si>
  <si>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</si>
  <si>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</si>
  <si>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</si>
  <si>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</si>
  <si>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</si>
  <si>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</si>
  <si>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</si>
  <si>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</si>
  <si>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</si>
  <si>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</si>
  <si>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</si>
  <si>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</si>
  <si>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</si>
  <si>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</si>
  <si>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</si>
  <si>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</si>
  <si>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</si>
  <si>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</si>
  <si>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</si>
  <si>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</si>
  <si>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</si>
  <si>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</si>
  <si>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</si>
  <si>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</si>
  <si>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</si>
  <si>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</si>
  <si>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</si>
  <si>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</si>
  <si>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</si>
  <si>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</si>
  <si>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</si>
  <si>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</si>
  <si>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</si>
  <si>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</si>
  <si>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</si>
  <si>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</si>
  <si>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</si>
  <si>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</si>
  <si>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</si>
  <si>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</si>
  <si>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</si>
  <si>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</si>
  <si>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</si>
  <si>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</si>
  <si>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</si>
  <si>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</si>
  <si>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</si>
  <si>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</si>
  <si>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</si>
  <si>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</si>
  <si>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</si>
  <si>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</si>
  <si>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</si>
  <si>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</si>
  <si>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</si>
  <si>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</si>
  <si>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</si>
  <si>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</si>
  <si>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</si>
  <si>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</si>
  <si>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</si>
  <si>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</si>
  <si>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</si>
  <si>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</si>
  <si>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</si>
  <si>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</si>
  <si>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</si>
  <si>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</si>
  <si>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</si>
  <si>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</si>
  <si>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</si>
  <si>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</si>
  <si>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</si>
  <si>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</si>
  <si>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</si>
  <si>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</si>
  <si>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</si>
  <si>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</si>
  <si>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</si>
  <si>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</si>
  <si>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</si>
  <si>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</si>
  <si>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</si>
  <si>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</si>
  <si>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</si>
  <si>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</si>
  <si>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</si>
  <si>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</si>
  <si>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</si>
  <si>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</si>
  <si>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</si>
  <si>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</si>
  <si>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</si>
  <si>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</si>
  <si>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</si>
  <si>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</si>
  <si>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</si>
  <si>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</si>
  <si>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</si>
  <si>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</si>
  <si>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</si>
  <si>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</si>
  <si>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</si>
  <si>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</si>
  <si>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</si>
  <si>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</si>
  <si>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</si>
  <si>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</si>
  <si>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</si>
  <si>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</si>
  <si>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</si>
  <si>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</si>
  <si>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</si>
  <si>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</si>
  <si>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</si>
  <si>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</si>
  <si>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</si>
  <si>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</si>
  <si>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</si>
  <si>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</si>
  <si>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</si>
  <si>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</si>
  <si>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</si>
  <si>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</si>
  <si>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</si>
  <si>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</si>
  <si>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</si>
  <si>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</si>
  <si>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</si>
  <si>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</si>
  <si>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</si>
  <si>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</si>
  <si>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</si>
  <si>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</si>
  <si>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</si>
  <si>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</si>
  <si>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</si>
  <si>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</si>
  <si>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</si>
  <si>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</si>
  <si>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</si>
  <si>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</si>
  <si>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</si>
  <si>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</si>
  <si>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</si>
  <si>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</si>
  <si>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</si>
  <si>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</si>
  <si>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</si>
  <si>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</si>
  <si>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</si>
  <si>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</si>
  <si>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</si>
  <si>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</si>
  <si>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</si>
  <si>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</si>
  <si>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</si>
  <si>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</si>
  <si>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</si>
  <si>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</si>
  <si>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</si>
  <si>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</si>
  <si>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</si>
  <si>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</si>
  <si>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</si>
  <si>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</si>
  <si>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</si>
  <si>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</si>
  <si>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</si>
  <si>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</si>
  <si>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</si>
  <si>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</si>
  <si>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</si>
  <si>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</si>
  <si>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</si>
  <si>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</si>
  <si>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</si>
  <si>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</si>
  <si>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</si>
  <si>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</si>
  <si>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</si>
  <si>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</si>
  <si>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</si>
  <si>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</si>
  <si>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</si>
  <si>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</si>
  <si>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</si>
  <si>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</si>
  <si>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</si>
  <si>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</si>
  <si>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</si>
  <si>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</si>
  <si>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</si>
  <si>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</si>
  <si>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</si>
  <si>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</si>
  <si>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</si>
  <si>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</si>
  <si>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</si>
  <si>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</si>
  <si>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</si>
  <si>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</si>
  <si>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</si>
  <si>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</si>
  <si>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</si>
  <si>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</si>
  <si>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</si>
  <si>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</si>
  <si>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</si>
  <si>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</si>
  <si>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</si>
  <si>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</si>
  <si>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</si>
  <si>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</si>
  <si>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</si>
  <si>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</si>
  <si>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</si>
  <si>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</si>
  <si>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</si>
  <si>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</si>
  <si>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</si>
  <si>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</si>
  <si>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</si>
  <si>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</si>
  <si>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</si>
  <si>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</si>
  <si>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</si>
  <si>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</si>
  <si>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</si>
  <si>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</si>
  <si>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</si>
  <si>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</si>
  <si>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</si>
  <si>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</si>
  <si>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</si>
  <si>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</si>
  <si>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</si>
  <si>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</si>
  <si>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</si>
  <si>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</si>
  <si>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</si>
  <si>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</si>
  <si>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</si>
  <si>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</si>
  <si>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</si>
  <si>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</si>
  <si>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</si>
  <si>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</si>
  <si>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</si>
  <si>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</si>
  <si>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</si>
  <si>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</si>
  <si>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</si>
  <si>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</si>
  <si>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</si>
  <si>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</si>
  <si>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</si>
  <si>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</si>
  <si>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</si>
  <si>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</si>
  <si>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</si>
  <si>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</si>
  <si>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</si>
  <si>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</si>
  <si>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</si>
  <si>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</si>
  <si>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</si>
  <si>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</si>
  <si>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</si>
  <si>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</si>
  <si>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</si>
  <si>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</si>
  <si>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</si>
  <si>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</si>
  <si>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</si>
  <si>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</si>
  <si>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</si>
  <si>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</si>
  <si>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</si>
  <si>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</si>
  <si>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</si>
  <si>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</si>
  <si>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</si>
  <si>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</si>
  <si>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</si>
  <si>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</si>
  <si>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</si>
  <si>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</si>
  <si>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</si>
  <si>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</si>
  <si>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</si>
  <si>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</si>
  <si>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</si>
  <si>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</si>
  <si>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</si>
  <si>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</si>
  <si>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</si>
  <si>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</si>
  <si>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</si>
  <si>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</si>
  <si>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</si>
  <si>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</si>
  <si>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</si>
  <si>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</si>
  <si>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</si>
  <si>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</si>
  <si>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</si>
  <si>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</si>
  <si>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</si>
  <si>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</si>
  <si>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</si>
  <si>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</si>
  <si>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</si>
  <si>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</si>
  <si>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</si>
  <si>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</si>
  <si>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</si>
  <si>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</si>
  <si>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</si>
  <si>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</si>
  <si>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</si>
  <si>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</si>
  <si>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</si>
  <si>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</si>
  <si>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</si>
  <si>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</si>
  <si>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</si>
  <si>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</si>
  <si>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</si>
  <si>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</si>
  <si>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</si>
  <si>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</si>
  <si>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</si>
  <si>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</si>
  <si>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</si>
  <si>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</si>
  <si>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</si>
  <si>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</si>
  <si>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</si>
  <si>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</si>
  <si>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</si>
  <si>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</si>
  <si>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</si>
  <si>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</si>
  <si>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</si>
  <si>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</si>
  <si>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</si>
  <si>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</si>
  <si>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</si>
  <si>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</si>
  <si>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</si>
  <si>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</si>
  <si>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</si>
  <si>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</si>
  <si>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</si>
  <si>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</si>
  <si>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</si>
  <si>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</si>
  <si>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</si>
  <si>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</si>
  <si>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</si>
  <si>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</si>
  <si>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</si>
  <si>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</si>
  <si>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</si>
  <si>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</si>
  <si>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</si>
  <si>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</si>
  <si>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</si>
  <si>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</si>
  <si>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</si>
  <si>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</si>
  <si>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</si>
  <si>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</si>
  <si>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</si>
  <si>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</si>
  <si>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</si>
  <si>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</si>
  <si>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</si>
  <si>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</si>
  <si>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</si>
  <si>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</si>
  <si>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</si>
  <si>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</si>
  <si>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</si>
  <si>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</si>
  <si>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</si>
  <si>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</si>
  <si>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</si>
  <si>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</si>
  <si>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</si>
  <si>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</si>
  <si>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</si>
  <si>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</si>
  <si>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</si>
  <si>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</si>
  <si>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</si>
  <si>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</si>
  <si>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</si>
  <si>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</si>
  <si>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</si>
  <si>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</si>
  <si>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</si>
  <si>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</si>
  <si>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</si>
  <si>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</si>
  <si>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</si>
  <si>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</si>
  <si>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</si>
  <si>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</si>
  <si>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</si>
  <si>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</si>
  <si>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</si>
  <si>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</si>
  <si>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</si>
  <si>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</si>
  <si>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</si>
  <si>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</si>
  <si>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</si>
  <si>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</si>
  <si>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</si>
  <si>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</si>
  <si>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</si>
  <si>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</si>
  <si>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</si>
  <si>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</si>
  <si>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</si>
  <si>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</si>
  <si>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</si>
  <si>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</si>
  <si>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</si>
  <si>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</si>
  <si>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</si>
  <si>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</si>
  <si>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</si>
  <si>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</si>
  <si>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</si>
  <si>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</si>
  <si>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</si>
  <si>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</si>
  <si>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</si>
  <si>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</si>
  <si>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</si>
  <si>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</si>
  <si>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</si>
  <si>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</si>
  <si>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</si>
  <si>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</si>
  <si>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</si>
  <si>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</si>
  <si>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</si>
  <si>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</si>
  <si>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</si>
  <si>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</si>
  <si>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</si>
  <si>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</si>
  <si>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</si>
  <si>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</si>
  <si>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</si>
  <si>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</si>
  <si>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</si>
  <si>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</si>
  <si>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</si>
  <si>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</si>
  <si>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</si>
  <si>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</si>
  <si>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</si>
  <si>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</si>
  <si>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</si>
  <si>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</si>
  <si>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</si>
  <si>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</si>
  <si>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</si>
  <si>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</si>
  <si>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</si>
  <si>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</si>
  <si>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</si>
  <si>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</si>
  <si>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</si>
  <si>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</si>
  <si>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</si>
  <si>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</si>
  <si>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</si>
  <si>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</si>
  <si>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</si>
  <si>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</si>
  <si>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</si>
  <si>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</si>
  <si>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</si>
  <si>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</si>
  <si>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</si>
  <si>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</si>
  <si>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</si>
  <si>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</si>
  <si>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</si>
  <si>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</si>
  <si>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</si>
  <si>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</si>
  <si>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</si>
  <si>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</si>
  <si>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</si>
  <si>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</si>
  <si>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</si>
  <si>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</si>
  <si>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</si>
  <si>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</si>
  <si>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</si>
  <si>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</si>
  <si>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</si>
  <si>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</si>
  <si>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</si>
  <si>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</si>
  <si>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</si>
  <si>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</si>
  <si>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</si>
  <si>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</si>
  <si>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</si>
  <si>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</si>
  <si>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</si>
  <si>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</si>
  <si>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</si>
  <si>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</si>
  <si>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</si>
  <si>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</si>
  <si>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</si>
  <si>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</si>
  <si>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</si>
  <si>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</si>
  <si>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</si>
  <si>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</si>
  <si>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</si>
  <si>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</si>
  <si>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</si>
  <si>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</si>
  <si>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</si>
  <si>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</si>
  <si>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</si>
  <si>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</si>
  <si>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</si>
  <si>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</si>
  <si>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</si>
  <si>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</si>
  <si>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</si>
  <si>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</si>
  <si>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</si>
  <si>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</si>
  <si>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</si>
  <si>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</si>
  <si>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</si>
  <si>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</si>
  <si>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</si>
  <si>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</si>
  <si>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</si>
  <si>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</si>
  <si>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</si>
  <si>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</si>
  <si>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</si>
  <si>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</si>
  <si>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</si>
  <si>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</si>
  <si>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</si>
  <si>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</si>
  <si>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</si>
  <si>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</si>
  <si>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</si>
  <si>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</si>
  <si>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</si>
  <si>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</si>
  <si>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</si>
  <si>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</si>
  <si>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</si>
  <si>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</si>
  <si>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</si>
  <si>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</si>
  <si>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</si>
  <si>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</si>
  <si>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</si>
  <si>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</si>
  <si>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</si>
  <si>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</si>
  <si>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</si>
  <si>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</si>
  <si>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</si>
  <si>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</si>
  <si>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</si>
  <si>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</si>
  <si>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</si>
  <si>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</si>
  <si>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</si>
  <si>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</si>
  <si>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</si>
  <si>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</si>
  <si>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</si>
  <si>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</si>
  <si>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</si>
  <si>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</si>
  <si>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</si>
  <si>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</si>
  <si>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</si>
  <si>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</si>
  <si>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</si>
  <si>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</si>
  <si>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</si>
  <si>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</si>
  <si>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</si>
  <si>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</si>
  <si>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</si>
  <si>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</si>
  <si>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</si>
  <si>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</si>
  <si>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</si>
  <si>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</si>
  <si>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</si>
  <si>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</si>
  <si>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</si>
  <si>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</si>
  <si>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</si>
  <si>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</si>
  <si>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</si>
  <si>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</si>
  <si>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</si>
  <si>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</si>
  <si>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</si>
  <si>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</si>
  <si>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</si>
  <si>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</si>
  <si>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</si>
  <si>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</si>
  <si>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</si>
  <si>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</si>
  <si>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</si>
  <si>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</si>
  <si>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</si>
  <si>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</si>
  <si>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</si>
  <si>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</si>
  <si>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</si>
  <si>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</si>
  <si>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</si>
  <si>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</si>
  <si>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</si>
  <si>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</si>
  <si>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</si>
  <si>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</si>
  <si>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</si>
  <si>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</si>
  <si>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</si>
  <si>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</si>
  <si>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</si>
  <si>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</si>
  <si>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</si>
  <si>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</si>
  <si>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</si>
  <si>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</si>
  <si>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</si>
  <si>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</si>
  <si>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</si>
  <si>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</si>
  <si>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</si>
  <si>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</si>
  <si>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</si>
  <si>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</si>
  <si>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</si>
  <si>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</si>
  <si>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</si>
  <si>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</si>
  <si>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</si>
  <si>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</si>
  <si>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</si>
  <si>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</si>
  <si>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</si>
  <si>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</si>
  <si>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</si>
  <si>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</si>
  <si>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</si>
  <si>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</si>
  <si>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</si>
  <si>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</si>
  <si>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</si>
  <si>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</si>
  <si>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</si>
  <si>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</si>
  <si>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</si>
  <si>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</si>
  <si>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</si>
  <si>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</si>
  <si>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</si>
  <si>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</si>
  <si>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</si>
  <si>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</si>
  <si>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</si>
  <si>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</si>
  <si>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</si>
  <si>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</si>
  <si>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</si>
  <si>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</si>
  <si>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</si>
  <si>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</si>
  <si>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</si>
  <si>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</si>
  <si>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</si>
  <si>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</si>
  <si>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</si>
  <si>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</si>
  <si>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</si>
  <si>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</si>
  <si>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</si>
  <si>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</si>
  <si>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</si>
  <si>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</si>
  <si>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</si>
  <si>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</si>
  <si>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</si>
  <si>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</si>
  <si>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</si>
  <si>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</si>
  <si>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</si>
  <si>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</si>
  <si>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</si>
  <si>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</si>
  <si>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</si>
  <si>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</si>
  <si>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</si>
  <si>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</si>
  <si>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</si>
  <si>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</si>
  <si>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</si>
  <si>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</si>
  <si>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</si>
  <si>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</si>
  <si>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</si>
  <si>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</si>
  <si>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</si>
  <si>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</si>
  <si>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</si>
  <si>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</si>
  <si>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</si>
  <si>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</si>
  <si>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</si>
  <si>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</si>
  <si>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</si>
  <si>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</si>
  <si>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</si>
  <si>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</si>
  <si>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</si>
  <si>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</si>
  <si>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</si>
  <si>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</si>
  <si>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</si>
  <si>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</si>
  <si>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</si>
  <si>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</si>
  <si>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</si>
  <si>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</si>
  <si>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</si>
  <si>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</si>
  <si>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</si>
  <si>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</si>
  <si>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</si>
  <si>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</si>
  <si>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</si>
  <si>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</si>
  <si>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</si>
  <si>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</si>
  <si>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</si>
  <si>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</si>
  <si>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</si>
  <si>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</si>
  <si>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</si>
  <si>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</si>
  <si>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</si>
  <si>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</si>
  <si>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</si>
  <si>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</si>
  <si>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</si>
  <si>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</si>
  <si>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</si>
  <si>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</si>
  <si>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</si>
  <si>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</si>
  <si>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</si>
  <si>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</si>
  <si>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</si>
  <si>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</si>
  <si>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</si>
  <si>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</si>
  <si>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</si>
  <si>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</si>
  <si>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</si>
  <si>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</si>
  <si>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</si>
  <si>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</si>
  <si>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</si>
  <si>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</si>
  <si>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</si>
  <si>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</si>
  <si>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</si>
  <si>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</si>
  <si>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</si>
  <si>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</si>
  <si>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</si>
  <si>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</si>
  <si>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</si>
  <si>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</si>
  <si>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</si>
  <si>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</si>
  <si>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</si>
  <si>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</si>
  <si>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</si>
  <si>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</si>
  <si>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</si>
  <si>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</si>
  <si>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</si>
  <si>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</si>
  <si>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</si>
  <si>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</si>
  <si>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</si>
  <si>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</si>
  <si>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</si>
  <si>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</si>
  <si>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</si>
  <si>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</si>
  <si>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</si>
  <si>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</si>
  <si>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</si>
  <si>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</si>
  <si>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</si>
  <si>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</si>
  <si>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</si>
  <si>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</si>
  <si>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</si>
  <si>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</si>
  <si>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</si>
  <si>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</si>
  <si>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</si>
  <si>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</si>
  <si>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</si>
  <si>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</si>
  <si>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</si>
  <si>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</si>
  <si>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</si>
  <si>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</si>
  <si>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</si>
  <si>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</si>
  <si>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</si>
  <si>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</si>
  <si>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</si>
  <si>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</si>
  <si>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</si>
  <si>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</si>
  <si>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</si>
  <si>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</si>
  <si>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</si>
  <si>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</si>
  <si>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</si>
  <si>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</si>
  <si>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</si>
  <si>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</si>
  <si>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</si>
  <si>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</si>
  <si>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</si>
  <si>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</si>
  <si>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</si>
  <si>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</si>
  <si>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</si>
  <si>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</si>
  <si>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</si>
  <si>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</si>
  <si>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</si>
  <si>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</si>
  <si>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</si>
  <si>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</si>
  <si>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</si>
  <si>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</si>
  <si>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</si>
  <si>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</si>
  <si>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</si>
  <si>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</si>
  <si>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</si>
  <si>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</si>
  <si>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</si>
  <si>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</si>
  <si>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</si>
  <si>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</si>
  <si>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</si>
  <si>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</si>
  <si>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</si>
  <si>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</si>
  <si>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</si>
  <si>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</si>
  <si>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</si>
  <si>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</si>
  <si>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</si>
  <si>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</si>
  <si>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</si>
  <si>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</si>
  <si>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</si>
  <si>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</si>
  <si>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</si>
  <si>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</si>
  <si>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</si>
  <si>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</si>
  <si>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</si>
  <si>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</si>
  <si>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</si>
  <si>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</si>
  <si>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</si>
  <si>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</si>
  <si>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</si>
  <si>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</si>
  <si>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</si>
  <si>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</si>
  <si>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</si>
  <si>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</si>
  <si>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</si>
  <si>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</si>
  <si>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</si>
  <si>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</si>
  <si>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</si>
  <si>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</si>
  <si>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</si>
  <si>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</si>
  <si>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</si>
  <si>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</si>
  <si>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</si>
  <si>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</si>
  <si>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</si>
  <si>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</si>
  <si>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</si>
  <si>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</si>
  <si>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</si>
  <si>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</si>
  <si>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</si>
  <si>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</si>
  <si>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</si>
  <si>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</si>
  <si>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</si>
  <si>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</si>
  <si>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</si>
  <si>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</si>
  <si>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</si>
  <si>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</si>
  <si>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</si>
  <si>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</si>
  <si>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</si>
  <si>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</si>
  <si>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</si>
  <si>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</si>
  <si>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</si>
  <si>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</si>
  <si>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</si>
  <si>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</si>
  <si>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</si>
  <si>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</si>
  <si>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</si>
  <si>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</si>
  <si>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</si>
  <si>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</si>
  <si>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</si>
  <si>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</si>
  <si>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</si>
  <si>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</si>
  <si>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</si>
  <si>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</si>
  <si>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</si>
  <si>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</si>
  <si>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</si>
  <si>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</si>
  <si>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</si>
  <si>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</si>
  <si>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</si>
  <si>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</si>
  <si>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</si>
  <si>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</si>
  <si>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</si>
  <si>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</si>
  <si>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</si>
  <si>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</si>
  <si>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</si>
  <si>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</si>
  <si>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</si>
  <si>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</si>
  <si>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</si>
  <si>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</si>
  <si>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</si>
  <si>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</si>
  <si>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</si>
  <si>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</si>
  <si>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</si>
  <si>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</si>
  <si>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</si>
  <si>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</si>
  <si>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</si>
  <si>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</si>
  <si>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</si>
  <si>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</si>
  <si>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</si>
  <si>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</si>
  <si>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</si>
  <si>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</si>
  <si>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</si>
  <si>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</si>
  <si>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</si>
  <si>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</si>
  <si>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</si>
  <si>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</si>
  <si>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</si>
  <si>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</si>
  <si>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</si>
  <si>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</si>
  <si>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</si>
  <si>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</si>
  <si>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</si>
  <si>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</si>
  <si>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</si>
  <si>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</si>
  <si>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</si>
  <si>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</si>
  <si>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</si>
  <si>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</si>
  <si>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</si>
  <si>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</si>
  <si>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</si>
  <si>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</si>
  <si>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</si>
  <si>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</si>
  <si>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</si>
  <si>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</si>
  <si>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</si>
  <si>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</si>
  <si>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</si>
  <si>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</si>
  <si>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</si>
  <si>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</si>
  <si>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</si>
  <si>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</si>
  <si>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</si>
  <si>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</si>
  <si>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</si>
  <si>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</si>
  <si>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</si>
  <si>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</si>
  <si>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</si>
  <si>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</si>
  <si>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</si>
  <si>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</si>
  <si>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</si>
  <si>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</si>
  <si>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</si>
  <si>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</si>
  <si>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</si>
  <si>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</si>
  <si>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</si>
  <si>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</si>
  <si>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</si>
  <si>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</si>
  <si>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</si>
  <si>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</si>
  <si>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</si>
  <si>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</si>
  <si>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</si>
  <si>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</si>
  <si>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</si>
  <si>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</si>
  <si>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</si>
  <si>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</si>
  <si>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</si>
  <si>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</si>
  <si>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</si>
  <si>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</si>
  <si>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</si>
  <si>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</si>
  <si>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</si>
  <si>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</si>
  <si>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</si>
  <si>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</si>
  <si>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</si>
  <si>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</si>
  <si>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</si>
  <si>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</si>
  <si>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</si>
  <si>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</si>
  <si>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</si>
  <si>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</si>
  <si>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</si>
  <si>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</si>
  <si>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</si>
  <si>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</si>
  <si>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</si>
  <si>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</si>
  <si>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</si>
  <si>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</si>
  <si>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</si>
  <si>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</si>
  <si>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</si>
  <si>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</si>
  <si>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</si>
  <si>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</si>
  <si>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</si>
  <si>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</si>
  <si>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</si>
  <si>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</si>
  <si>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</si>
  <si>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</si>
  <si>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</si>
  <si>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</si>
  <si>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</si>
  <si>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</si>
  <si>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</si>
  <si>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</si>
  <si>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</si>
  <si>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</si>
  <si>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</si>
  <si>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</si>
  <si>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</si>
  <si>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</si>
  <si>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</si>
  <si>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</si>
  <si>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</si>
  <si>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</si>
  <si>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</si>
  <si>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</si>
  <si>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</si>
  <si>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</si>
  <si>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</si>
  <si>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</si>
  <si>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</si>
  <si>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</si>
  <si>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</si>
  <si>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</si>
  <si>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</si>
  <si>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</si>
  <si>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</si>
  <si>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</si>
  <si>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</si>
  <si>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</si>
  <si>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</si>
  <si>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</si>
  <si>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</si>
  <si>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</si>
  <si>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</si>
  <si>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</si>
  <si>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</si>
  <si>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</si>
  <si>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</si>
  <si>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</si>
  <si>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</si>
  <si>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</si>
  <si>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</si>
  <si>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</si>
  <si>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</si>
  <si>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</si>
  <si>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</si>
  <si>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</si>
  <si>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</si>
  <si>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</si>
  <si>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</si>
  <si>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</si>
  <si>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</si>
  <si>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</si>
  <si>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</si>
  <si>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</si>
  <si>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</si>
  <si>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</si>
  <si>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</si>
  <si>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</si>
  <si>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</si>
  <si>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</si>
  <si>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</si>
  <si>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</si>
  <si>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</si>
  <si>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</si>
  <si>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</si>
  <si>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</si>
  <si>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</si>
  <si>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</si>
  <si>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</si>
  <si>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</si>
  <si>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</si>
  <si>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</si>
  <si>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</si>
  <si>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</si>
  <si>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</si>
  <si>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</si>
  <si>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</si>
  <si>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</si>
  <si>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</si>
  <si>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</si>
  <si>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</si>
  <si>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</si>
  <si>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</si>
  <si>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</si>
  <si>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</si>
  <si>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</si>
  <si>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</si>
  <si>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</si>
  <si>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</si>
  <si>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</si>
  <si>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</si>
  <si>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</si>
  <si>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</si>
  <si>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</si>
  <si>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</si>
  <si>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</si>
  <si>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</si>
  <si>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</si>
  <si>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</si>
  <si>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</si>
  <si>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</si>
  <si>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</si>
  <si>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</si>
  <si>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</si>
  <si>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</si>
  <si>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</si>
  <si>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</si>
  <si>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</si>
  <si>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</si>
  <si>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</si>
  <si>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</si>
  <si>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</si>
  <si>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</si>
  <si>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</si>
  <si>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</si>
  <si>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</si>
  <si>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</si>
  <si>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</si>
  <si>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</si>
  <si>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</si>
  <si>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</si>
  <si>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</si>
  <si>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</si>
  <si>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</si>
  <si>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</si>
  <si>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</si>
  <si>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</si>
  <si>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</si>
  <si>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</si>
  <si>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</si>
  <si>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</si>
  <si>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</si>
  <si>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</si>
  <si>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</si>
  <si>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</si>
  <si>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</si>
  <si>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</si>
  <si>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</si>
  <si>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</si>
  <si>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</si>
  <si>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</si>
  <si>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</si>
  <si>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</si>
  <si>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</si>
  <si>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</si>
  <si>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</si>
  <si>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</si>
  <si>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</si>
  <si>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</si>
  <si>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</si>
  <si>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</si>
  <si>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</si>
  <si>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</si>
  <si>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</si>
  <si>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</si>
  <si>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</si>
  <si>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</si>
  <si>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</si>
  <si>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</si>
  <si>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</si>
  <si>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</si>
  <si>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</si>
  <si>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</si>
  <si>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</si>
  <si>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</si>
  <si>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</si>
  <si>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</si>
  <si>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</si>
  <si>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</si>
  <si>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</si>
  <si>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</si>
  <si>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</si>
  <si>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</si>
  <si>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</si>
  <si>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</si>
  <si>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</si>
  <si>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</si>
  <si>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</si>
  <si>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</si>
  <si>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</si>
  <si>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</si>
  <si>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</si>
  <si>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</si>
  <si>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</si>
  <si>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</si>
  <si>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</si>
  <si>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</si>
  <si>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</si>
  <si>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</si>
  <si>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</si>
  <si>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</si>
  <si>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</si>
  <si>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</si>
  <si>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</si>
  <si>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</si>
  <si>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</si>
  <si>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</si>
  <si>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</si>
  <si>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</si>
  <si>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</si>
  <si>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</si>
  <si>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</si>
  <si>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</si>
  <si>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</si>
  <si>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</si>
  <si>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</si>
  <si>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</si>
  <si>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</si>
  <si>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</si>
  <si>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</si>
  <si>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</si>
  <si>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</si>
  <si>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</si>
  <si>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</si>
  <si>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</si>
  <si>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</si>
  <si>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</si>
  <si>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</si>
  <si>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</si>
  <si>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</si>
  <si>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</si>
  <si>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</si>
  <si>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</si>
  <si>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</si>
  <si>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</si>
  <si>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</si>
  <si>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</si>
  <si>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</si>
  <si>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</si>
  <si>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</si>
  <si>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</si>
  <si>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</si>
  <si>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</si>
  <si>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</si>
  <si>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</si>
  <si>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</si>
  <si>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</si>
  <si>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</si>
  <si>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</si>
  <si>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</si>
  <si>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</si>
  <si>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</si>
  <si>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</si>
  <si>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</si>
  <si>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</si>
  <si>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</si>
  <si>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</si>
  <si>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</si>
  <si>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</si>
  <si>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</si>
  <si>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</si>
  <si>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</si>
  <si>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</si>
  <si>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</si>
  <si>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</si>
  <si>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</si>
  <si>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</si>
  <si>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</si>
  <si>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</si>
  <si>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</si>
  <si>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</si>
  <si>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</si>
  <si>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</si>
  <si>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</si>
  <si>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</si>
  <si>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</si>
  <si>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</si>
  <si>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</si>
  <si>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</si>
  <si>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</si>
  <si>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</si>
  <si>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</si>
  <si>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</si>
  <si>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</si>
  <si>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</si>
  <si>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</si>
  <si>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</si>
  <si>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</si>
  <si>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</si>
  <si>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</si>
  <si>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</si>
  <si>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</si>
  <si>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</si>
  <si>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</si>
  <si>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</si>
  <si>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</si>
  <si>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</si>
  <si>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</si>
  <si>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</si>
  <si>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</si>
  <si>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</si>
  <si>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</si>
  <si>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</si>
  <si>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</si>
  <si>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</si>
  <si>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</si>
  <si>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</si>
  <si>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</si>
  <si>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</si>
  <si>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</si>
  <si>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</si>
  <si>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</si>
  <si>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</si>
  <si>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</si>
  <si>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</si>
  <si>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</si>
  <si>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</si>
  <si>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</si>
  <si>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</si>
  <si>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</si>
  <si>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</si>
  <si>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</si>
  <si>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</si>
  <si>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</si>
  <si>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</si>
  <si>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</si>
  <si>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</si>
  <si>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</si>
  <si>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</si>
  <si>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</si>
  <si>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</si>
  <si>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</si>
  <si>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</si>
  <si>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</si>
  <si>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</si>
  <si>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</si>
  <si>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</si>
  <si>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</si>
  <si>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</si>
  <si>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</si>
  <si>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</si>
  <si>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</si>
  <si>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</si>
  <si>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</si>
  <si>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</si>
  <si>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</si>
  <si>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</si>
  <si>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</si>
  <si>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</si>
  <si>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</si>
  <si>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</si>
  <si>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</si>
  <si>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</si>
  <si>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</si>
  <si>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</si>
  <si>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</si>
  <si>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</si>
  <si>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</si>
  <si>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</si>
  <si>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</si>
  <si>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</si>
  <si>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</si>
  <si>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</si>
  <si>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</si>
  <si>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</si>
  <si>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</si>
  <si>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</si>
  <si>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</si>
  <si>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</si>
  <si>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</si>
  <si>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</si>
  <si>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</si>
  <si>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</si>
  <si>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</si>
  <si>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</si>
  <si>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</si>
  <si>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</si>
  <si>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</si>
  <si>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</si>
  <si>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</si>
  <si>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</si>
  <si>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</si>
  <si>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</si>
  <si>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</si>
  <si>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</si>
  <si>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</si>
  <si>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</si>
  <si>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</si>
  <si>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</si>
  <si>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</si>
  <si>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</si>
  <si>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</si>
  <si>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</si>
  <si>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</si>
  <si>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</si>
  <si>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</si>
  <si>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</si>
  <si>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</si>
  <si>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</si>
  <si>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</si>
  <si>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</si>
  <si>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</si>
  <si>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</si>
  <si>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</si>
  <si>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</si>
  <si>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</si>
  <si>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</si>
  <si>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</si>
  <si>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</si>
  <si>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</si>
  <si>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</si>
  <si>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</si>
  <si>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</si>
  <si>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</si>
  <si>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</si>
  <si>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</si>
  <si>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</si>
  <si>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</si>
  <si>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</si>
  <si>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</si>
  <si>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</si>
  <si>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</si>
  <si>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</si>
  <si>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</si>
  <si>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</si>
  <si>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</si>
  <si>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</si>
  <si>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</si>
  <si>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</si>
  <si>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</si>
  <si>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</si>
  <si>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</si>
  <si>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</si>
  <si>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</si>
  <si>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</si>
  <si>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</si>
  <si>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</si>
  <si>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</si>
  <si>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</si>
  <si>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</si>
  <si>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</si>
  <si>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</si>
  <si>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</si>
  <si>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</si>
  <si>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</si>
  <si>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</si>
  <si>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</si>
  <si>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</si>
  <si>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</si>
  <si>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</si>
  <si>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</si>
  <si>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</si>
  <si>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</si>
  <si>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</si>
  <si>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</si>
  <si>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</si>
  <si>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</si>
  <si>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</si>
  <si>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</si>
  <si>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</si>
  <si>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</si>
  <si>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</si>
  <si>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</si>
  <si>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</si>
  <si>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</si>
  <si>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</si>
  <si>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</si>
  <si>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</si>
  <si>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</si>
  <si>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</si>
  <si>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</si>
  <si>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</si>
  <si>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</si>
  <si>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</si>
  <si>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</si>
  <si>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</si>
  <si>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</si>
  <si>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</si>
  <si>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</si>
  <si>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</si>
  <si>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</si>
  <si>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</si>
  <si>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</si>
  <si>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</si>
  <si>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</si>
  <si>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</si>
  <si>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</si>
  <si>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</si>
  <si>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</si>
  <si>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</si>
  <si>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</si>
  <si>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</si>
  <si>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</si>
  <si>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</si>
  <si>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</si>
  <si>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</si>
  <si>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</si>
  <si>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</si>
  <si>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</si>
  <si>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</si>
  <si>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</si>
  <si>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</si>
  <si>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</si>
  <si>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</si>
  <si>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</si>
  <si>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</si>
  <si>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</si>
  <si>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</si>
  <si>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</si>
  <si>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</si>
  <si>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</si>
  <si>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</si>
  <si>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</si>
  <si>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</si>
  <si>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</si>
  <si>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</si>
  <si>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</si>
  <si>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</si>
  <si>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</si>
  <si>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</si>
  <si>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</si>
  <si>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</si>
  <si>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</si>
  <si>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</si>
  <si>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</si>
  <si>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</si>
  <si>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</si>
  <si>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</si>
  <si>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</si>
  <si>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</si>
  <si>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</si>
  <si>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</si>
  <si>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</si>
  <si>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</si>
  <si>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</si>
  <si>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</si>
  <si>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</si>
  <si>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</si>
  <si>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</si>
  <si>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</si>
  <si>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</si>
  <si>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</si>
  <si>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</si>
  <si>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</si>
  <si>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</si>
  <si>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</si>
  <si>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</si>
  <si>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</si>
  <si>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</si>
  <si>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</si>
  <si>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</si>
  <si>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</si>
  <si>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</si>
  <si>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</si>
  <si>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</si>
  <si>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</si>
  <si>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</si>
  <si>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</si>
  <si>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</si>
  <si>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</si>
  <si>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</si>
  <si>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</si>
  <si>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</si>
  <si>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</si>
  <si>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</si>
  <si>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</si>
  <si>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</si>
  <si>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</si>
  <si>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</si>
  <si>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</si>
  <si>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</si>
  <si>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</si>
  <si>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</si>
  <si>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</si>
  <si>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</si>
  <si>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</si>
  <si>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</si>
  <si>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</si>
  <si>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</si>
  <si>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</si>
  <si>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</si>
  <si>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</si>
  <si>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</si>
  <si>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</si>
  <si>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</si>
  <si>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</si>
  <si>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</si>
  <si>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</si>
  <si>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</si>
  <si>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</si>
  <si>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</si>
  <si>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</si>
  <si>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</si>
  <si>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</si>
  <si>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</si>
  <si>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</si>
  <si>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</si>
  <si>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</si>
  <si>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</si>
  <si>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</si>
  <si>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</si>
  <si>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</si>
  <si>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</si>
  <si>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</si>
  <si>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</si>
  <si>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</si>
  <si>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</si>
  <si>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</si>
  <si>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</si>
  <si>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</si>
  <si>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</si>
  <si>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</si>
  <si>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</si>
  <si>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</si>
  <si>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</si>
  <si>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</si>
  <si>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</si>
  <si>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</si>
  <si>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</si>
  <si>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</si>
  <si>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</si>
  <si>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</si>
  <si>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</si>
  <si>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</si>
  <si>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</si>
  <si>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</si>
  <si>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</si>
  <si>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</si>
  <si>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</si>
  <si>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</si>
  <si>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</si>
  <si>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</si>
  <si>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</si>
  <si>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</si>
  <si>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</si>
  <si>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</si>
  <si>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</si>
  <si>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</si>
  <si>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</si>
  <si>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</si>
  <si>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</si>
  <si>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</si>
  <si>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</si>
  <si>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</si>
  <si>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</si>
  <si>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</si>
  <si>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</si>
  <si>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</si>
  <si>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</si>
  <si>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</si>
  <si>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</si>
  <si>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</si>
  <si>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</si>
  <si>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</si>
  <si>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</si>
  <si>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</si>
  <si>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</si>
  <si>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</si>
  <si>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</si>
  <si>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</si>
  <si>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</si>
  <si>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</si>
  <si>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</si>
  <si>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</si>
  <si>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</si>
  <si>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</si>
  <si>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</si>
  <si>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</si>
  <si>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</si>
  <si>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</si>
  <si>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</si>
  <si>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</si>
  <si>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</si>
  <si>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</si>
  <si>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</si>
  <si>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</si>
  <si>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</si>
  <si>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</si>
  <si>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</si>
  <si>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</si>
  <si>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</si>
  <si>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</si>
  <si>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</si>
  <si>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</si>
  <si>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</si>
  <si>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</si>
  <si>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</si>
  <si>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</si>
  <si>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</si>
  <si>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</si>
  <si>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</si>
  <si>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</si>
  <si>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</si>
  <si>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</si>
  <si>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</si>
  <si>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</si>
  <si>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</si>
  <si>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</si>
  <si>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</si>
  <si>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</si>
  <si>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</si>
  <si>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</si>
  <si>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</si>
  <si>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</si>
  <si>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</si>
  <si>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</si>
  <si>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</si>
  <si>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</si>
  <si>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</si>
  <si>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</si>
  <si>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</si>
  <si>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</si>
  <si>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</si>
  <si>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</si>
  <si>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</si>
  <si>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</si>
  <si>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</si>
  <si>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</si>
  <si>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</si>
  <si>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</si>
  <si>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</si>
  <si>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</si>
  <si>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</si>
  <si>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</si>
  <si>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</si>
  <si>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</si>
  <si>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</si>
  <si>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</si>
  <si>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</si>
  <si>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</si>
  <si>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</si>
  <si>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</si>
  <si>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</si>
  <si>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</si>
  <si>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</si>
  <si>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</si>
  <si>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</si>
  <si>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</si>
  <si>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</si>
  <si>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</si>
  <si>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</si>
  <si>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</si>
  <si>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</si>
  <si>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</si>
  <si>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</si>
  <si>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</si>
  <si>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</si>
  <si>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</si>
  <si>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</si>
  <si>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</si>
  <si>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</si>
  <si>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</si>
  <si>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</si>
  <si>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</si>
  <si>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</si>
  <si>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</si>
  <si>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</si>
  <si>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</si>
  <si>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</si>
  <si>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</si>
  <si>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</si>
  <si>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</si>
  <si>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</si>
  <si>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</si>
  <si>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</si>
  <si>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</si>
  <si>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</si>
  <si>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</si>
  <si>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</si>
  <si>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</si>
  <si>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</si>
  <si>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</si>
  <si>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</si>
  <si>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</si>
  <si>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</si>
  <si>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</si>
  <si>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</si>
  <si>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</si>
  <si>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</si>
  <si>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</si>
  <si>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</si>
  <si>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</si>
  <si>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</si>
  <si>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</si>
  <si>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</si>
  <si>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</si>
  <si>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</si>
  <si>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</si>
  <si>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</si>
  <si>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</si>
  <si>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</si>
  <si>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</si>
  <si>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</si>
  <si>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</si>
  <si>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</si>
  <si>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</si>
  <si>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</si>
  <si>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</si>
  <si>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</si>
  <si>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</si>
  <si>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</si>
  <si>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</si>
  <si>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</si>
  <si>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</si>
  <si>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</si>
  <si>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</si>
  <si>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</si>
  <si>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</si>
  <si>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</si>
  <si>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</si>
  <si>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</si>
  <si>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</si>
  <si>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</si>
  <si>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</si>
  <si>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</si>
  <si>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</si>
  <si>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</si>
  <si>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</si>
  <si>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</si>
  <si>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</si>
  <si>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</si>
  <si>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</si>
  <si>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</si>
  <si>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</si>
  <si>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</si>
  <si>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</si>
  <si>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</si>
  <si>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</si>
  <si>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</si>
  <si>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</si>
  <si>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</si>
  <si>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</si>
  <si>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</si>
  <si>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</si>
  <si>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</si>
  <si>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</si>
  <si>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</si>
  <si>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</si>
  <si>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</si>
  <si>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</si>
  <si>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</si>
  <si>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</si>
  <si>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</si>
  <si>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</si>
  <si>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</si>
  <si>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</si>
  <si>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</si>
  <si>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</si>
  <si>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</si>
  <si>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</si>
  <si>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</si>
  <si>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</si>
  <si>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</si>
  <si>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</si>
  <si>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</si>
  <si>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</si>
  <si>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</si>
  <si>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</si>
  <si>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</si>
  <si>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</si>
  <si>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</si>
  <si>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</si>
  <si>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</si>
  <si>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</si>
  <si>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</si>
  <si>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</si>
  <si>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</si>
  <si>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</si>
  <si>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</si>
  <si>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</si>
  <si>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</si>
  <si>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</si>
  <si>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</si>
  <si>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</si>
  <si>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</si>
  <si>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</si>
  <si>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</si>
  <si>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</si>
  <si>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</si>
  <si>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</si>
  <si>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</si>
  <si>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</si>
  <si>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</si>
  <si>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</si>
  <si>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</si>
  <si>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</si>
  <si>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</si>
  <si>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</si>
  <si>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</si>
  <si>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</si>
  <si>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</si>
  <si>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</si>
  <si>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</si>
  <si>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</si>
  <si>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</si>
  <si>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</si>
  <si>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</si>
  <si>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</si>
  <si>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</si>
  <si>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</si>
  <si>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</si>
  <si>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</si>
  <si>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</si>
  <si>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</si>
  <si>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</si>
  <si>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</si>
  <si>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</si>
  <si>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</si>
  <si>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</si>
  <si>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</si>
  <si>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</si>
  <si>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</si>
  <si>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</si>
  <si>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</si>
  <si>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</si>
  <si>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</si>
  <si>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</si>
  <si>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</si>
  <si>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</si>
  <si>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</si>
  <si>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</si>
  <si>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</si>
  <si>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</si>
  <si>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</si>
  <si>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</si>
  <si>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</si>
  <si>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</si>
  <si>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</si>
  <si>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</si>
  <si>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</si>
  <si>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</si>
  <si>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</si>
  <si>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</si>
  <si>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</si>
  <si>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</si>
  <si>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</si>
  <si>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</si>
  <si>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</si>
  <si>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</si>
  <si>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</si>
  <si>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</si>
  <si>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</si>
  <si>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</si>
  <si>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</si>
  <si>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</si>
  <si>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</si>
  <si>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</si>
  <si>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</si>
  <si>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</si>
  <si>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</si>
  <si>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</si>
  <si>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</si>
  <si>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</si>
  <si>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</si>
  <si>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</si>
  <si>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</si>
  <si>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</si>
  <si>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</si>
  <si>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</si>
  <si>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</si>
  <si>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</si>
  <si>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</si>
  <si>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</si>
  <si>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</si>
  <si>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</si>
  <si>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</si>
  <si>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</si>
  <si>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</si>
  <si>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</si>
  <si>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</si>
  <si>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</si>
  <si>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</si>
  <si>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</si>
  <si>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</si>
  <si>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</si>
  <si>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</si>
  <si>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</si>
  <si>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</si>
  <si>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</si>
  <si>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</si>
  <si>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</si>
  <si>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</si>
  <si>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</si>
  <si>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</si>
  <si>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</si>
  <si>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</si>
  <si>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</si>
  <si>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</si>
  <si>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</si>
  <si>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</si>
  <si>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</si>
  <si>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</si>
  <si>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</si>
  <si>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</si>
  <si>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</si>
  <si>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</si>
  <si>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</si>
  <si>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</si>
  <si>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</si>
  <si>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</si>
  <si>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</si>
  <si>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</si>
  <si>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</si>
  <si>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</si>
  <si>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</si>
  <si>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</si>
  <si>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</si>
  <si>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</si>
  <si>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</si>
  <si>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</si>
  <si>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</si>
  <si>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</si>
  <si>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</si>
  <si>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</si>
  <si>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</si>
  <si>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</si>
  <si>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</si>
  <si>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</si>
  <si>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</si>
  <si>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</si>
  <si>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</si>
  <si>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</si>
  <si>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</si>
  <si>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</si>
  <si>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</si>
  <si>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</si>
  <si>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</si>
  <si>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</si>
  <si>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</si>
  <si>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</si>
  <si>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</si>
  <si>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</si>
  <si>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</si>
  <si>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</si>
  <si>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</si>
  <si>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</si>
  <si>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</si>
  <si>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</si>
  <si>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</si>
  <si>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</si>
  <si>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</si>
  <si>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</si>
  <si>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</si>
  <si>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</si>
  <si>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</si>
  <si>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</si>
  <si>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</si>
  <si>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</si>
  <si>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</si>
  <si>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</si>
  <si>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</si>
  <si>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</si>
  <si>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</si>
  <si>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</si>
  <si>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</si>
  <si>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</si>
  <si>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</si>
  <si>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</si>
  <si>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</si>
  <si>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</si>
  <si>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</si>
  <si>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</si>
  <si>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</si>
  <si>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</si>
  <si>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</si>
  <si>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</si>
  <si>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</si>
  <si>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</si>
  <si>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</si>
  <si>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</si>
  <si>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</si>
  <si>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</si>
  <si>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</si>
  <si>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</si>
  <si>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</si>
  <si>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</si>
  <si>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</si>
  <si>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</si>
  <si>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</si>
  <si>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</si>
  <si>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</si>
  <si>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</si>
  <si>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</si>
  <si>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</si>
  <si>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</si>
  <si>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</si>
  <si>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</si>
  <si>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</si>
  <si>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</si>
  <si>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</si>
  <si>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</si>
  <si>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</si>
  <si>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</si>
  <si>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</si>
  <si>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</si>
  <si>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</si>
  <si>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</si>
  <si>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</si>
  <si>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</si>
  <si>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</si>
  <si>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</si>
  <si>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</si>
  <si>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</si>
  <si>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</si>
  <si>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</si>
  <si>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</si>
  <si>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</si>
  <si>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</si>
  <si>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</si>
  <si>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</si>
  <si>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</si>
  <si>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</si>
  <si>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</si>
  <si>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</si>
  <si>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</si>
  <si>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</si>
  <si>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</si>
  <si>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</si>
  <si>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</si>
  <si>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</si>
  <si>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</si>
  <si>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</si>
  <si>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</si>
  <si>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</si>
  <si>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</si>
  <si>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</si>
  <si>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</si>
  <si>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</si>
  <si>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</si>
  <si>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</si>
  <si>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</si>
  <si>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</si>
  <si>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</si>
  <si>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</si>
  <si>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</si>
  <si>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</si>
  <si>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</si>
  <si>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</si>
  <si>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</si>
  <si>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</si>
  <si>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</si>
  <si>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</si>
  <si>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</si>
  <si>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</si>
  <si>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</si>
  <si>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</si>
  <si>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</si>
  <si>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</si>
  <si>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</si>
  <si>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</si>
  <si>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</si>
  <si>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</si>
  <si>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</si>
  <si>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</si>
  <si>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</si>
  <si>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</si>
  <si>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</si>
  <si>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</si>
  <si>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</si>
  <si>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</si>
  <si>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</si>
  <si>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</si>
  <si>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</si>
  <si>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</si>
  <si>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</si>
  <si>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</si>
  <si>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</si>
  <si>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</si>
  <si>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</si>
  <si>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</si>
  <si>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</si>
  <si>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</si>
  <si>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</si>
  <si>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</si>
  <si>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</si>
  <si>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</si>
  <si>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</si>
  <si>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</si>
  <si>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</si>
  <si>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</si>
  <si>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</si>
  <si>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</si>
  <si>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</si>
  <si>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</si>
  <si>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</si>
  <si>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</si>
  <si>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</si>
  <si>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</si>
  <si>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</si>
  <si>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</si>
  <si>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</si>
  <si>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</si>
  <si>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</si>
  <si>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</si>
  <si>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</si>
  <si>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</si>
  <si>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</si>
  <si>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</si>
  <si>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</si>
  <si>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</si>
  <si>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</si>
  <si>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</si>
  <si>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</si>
  <si>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</si>
  <si>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</si>
  <si>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</si>
  <si>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</si>
  <si>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</si>
  <si>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</si>
  <si>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</si>
  <si>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</si>
  <si>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</si>
  <si>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</si>
  <si>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</si>
  <si>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</si>
  <si>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</si>
  <si>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</si>
  <si>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</si>
  <si>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</si>
  <si>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</si>
  <si>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</si>
  <si>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</si>
  <si>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</si>
  <si>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</si>
  <si>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</si>
  <si>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</si>
  <si>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</si>
  <si>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</si>
  <si>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</si>
  <si>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</si>
  <si>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</si>
  <si>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</si>
  <si>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</si>
  <si>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</si>
  <si>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</si>
  <si>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</si>
  <si>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</si>
  <si>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</si>
  <si>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</si>
  <si>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</si>
  <si>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</si>
  <si>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</si>
  <si>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</si>
  <si>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</si>
  <si>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</si>
  <si>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</si>
  <si>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</si>
  <si>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</si>
  <si>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</si>
  <si>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</si>
  <si>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</si>
  <si>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</si>
  <si>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</si>
  <si>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</si>
  <si>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</si>
  <si>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</si>
  <si>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</si>
  <si>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</si>
  <si>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</si>
  <si>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</si>
  <si>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</si>
  <si>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</si>
  <si>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</si>
  <si>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</si>
  <si>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</si>
  <si>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</si>
  <si>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</si>
  <si>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</si>
  <si>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</si>
  <si>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</si>
  <si>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</si>
  <si>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</si>
  <si>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</si>
  <si>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</si>
  <si>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</si>
  <si>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</si>
  <si>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</si>
  <si>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</si>
  <si>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</si>
  <si>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</si>
  <si>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</si>
  <si>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</si>
  <si>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</si>
  <si>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</si>
  <si>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</si>
  <si>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</si>
  <si>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</si>
  <si>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</si>
  <si>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</si>
  <si>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</si>
  <si>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</si>
  <si>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</si>
  <si>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</si>
  <si>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</si>
  <si>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</si>
  <si>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</si>
  <si>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</si>
  <si>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</si>
  <si>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</si>
  <si>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</si>
  <si>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</si>
  <si>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</si>
  <si>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</si>
  <si>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</si>
  <si>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</si>
  <si>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</si>
  <si>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</si>
  <si>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</si>
  <si>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</si>
  <si>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</si>
  <si>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</si>
  <si>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</si>
  <si>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</si>
  <si>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</si>
  <si>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</si>
  <si>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</si>
  <si>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</si>
  <si>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</si>
  <si>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</si>
  <si>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</si>
  <si>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</si>
  <si>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</si>
  <si>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</si>
  <si>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</si>
  <si>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</si>
  <si>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</si>
  <si>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</si>
  <si>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</si>
  <si>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</si>
  <si>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</si>
  <si>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</si>
  <si>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</si>
  <si>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</si>
  <si>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</si>
  <si>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</si>
  <si>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</si>
  <si>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</si>
  <si>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</si>
  <si>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</si>
  <si>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</si>
  <si>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</si>
  <si>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</si>
  <si>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</si>
  <si>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</si>
  <si>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</si>
  <si>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</si>
  <si>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</si>
  <si>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</si>
  <si>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</si>
  <si>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</si>
  <si>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</si>
  <si>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</si>
  <si>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</si>
  <si>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</si>
  <si>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</si>
  <si>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</si>
  <si>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</si>
  <si>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</si>
  <si>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</si>
  <si>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</si>
  <si>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</si>
  <si>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</si>
  <si>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</si>
  <si>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</si>
  <si>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</si>
  <si>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</si>
  <si>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</si>
  <si>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</si>
  <si>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</si>
  <si>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</si>
  <si>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</si>
  <si>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</si>
  <si>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</si>
  <si>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</si>
  <si>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</si>
  <si>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</si>
  <si>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</si>
  <si>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</si>
  <si>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</si>
  <si>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</si>
  <si>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</si>
  <si>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</si>
  <si>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</si>
  <si>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</si>
  <si>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</si>
  <si>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</si>
  <si>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</si>
  <si>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</si>
  <si>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</si>
  <si>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</si>
  <si>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</si>
  <si>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</si>
  <si>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</si>
  <si>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</si>
  <si>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</si>
  <si>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</si>
  <si>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</si>
  <si>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</si>
  <si>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</si>
  <si>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</si>
  <si>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</si>
  <si>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</si>
  <si>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</si>
  <si>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</si>
  <si>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</si>
  <si>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</si>
  <si>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</si>
  <si>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</si>
  <si>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</si>
  <si>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</si>
  <si>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</si>
  <si>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</si>
  <si>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</si>
  <si>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</si>
  <si>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</si>
  <si>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</si>
  <si>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</si>
  <si>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</si>
  <si>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</si>
  <si>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</si>
  <si>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</si>
  <si>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</si>
  <si>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</si>
  <si>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</si>
  <si>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</si>
  <si>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</si>
  <si>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</si>
  <si>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</si>
  <si>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</si>
  <si>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</si>
  <si>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</si>
  <si>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</si>
  <si>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</si>
  <si>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</si>
  <si>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</si>
  <si>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</si>
  <si>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</si>
  <si>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</si>
  <si>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</si>
  <si>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</si>
  <si>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</si>
  <si>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</si>
  <si>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</si>
  <si>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</si>
  <si>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</si>
  <si>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</si>
  <si>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</si>
  <si>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</si>
  <si>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</si>
  <si>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</si>
  <si>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</si>
  <si>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</si>
  <si>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</si>
  <si>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</si>
  <si>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</si>
  <si>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</si>
  <si>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</si>
  <si>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</si>
  <si>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</si>
  <si>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</si>
  <si>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</si>
  <si>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</si>
  <si>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</si>
  <si>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</si>
  <si>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</si>
  <si>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</si>
  <si>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</si>
  <si>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</si>
  <si>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</si>
  <si>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</si>
  <si>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</si>
  <si>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</si>
  <si>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</si>
  <si>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</si>
  <si>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</si>
  <si>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</si>
  <si>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</si>
  <si>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</si>
  <si>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</si>
  <si>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</si>
  <si>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</si>
  <si>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</si>
  <si>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</si>
  <si>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</si>
  <si>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</si>
  <si>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</si>
  <si>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</si>
  <si>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</si>
  <si>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</si>
  <si>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</si>
  <si>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</si>
  <si>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</si>
  <si>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</si>
  <si>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</si>
  <si>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</si>
  <si>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</si>
  <si>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</si>
  <si>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</si>
  <si>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</si>
  <si>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</si>
  <si>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</si>
  <si>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</si>
  <si>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</si>
  <si>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</si>
  <si>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</si>
  <si>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</si>
  <si>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</si>
  <si>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</si>
  <si>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</si>
  <si>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</si>
  <si>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</si>
  <si>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</si>
  <si>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</si>
  <si>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</si>
  <si>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</si>
  <si>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</si>
  <si>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</si>
  <si>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</si>
  <si>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</si>
  <si>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</si>
  <si>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</si>
  <si>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</si>
  <si>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</si>
  <si>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</si>
  <si>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</si>
  <si>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</si>
  <si>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</si>
  <si>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</si>
  <si>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</si>
  <si>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</si>
  <si>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</si>
  <si>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</si>
  <si>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</si>
  <si>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</si>
  <si>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</si>
  <si>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</si>
  <si>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</si>
  <si>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</si>
  <si>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</si>
  <si>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</si>
  <si>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</si>
  <si>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</si>
  <si>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</si>
  <si>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</si>
  <si>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</si>
  <si>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</si>
  <si>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</si>
  <si>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</si>
  <si>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</si>
  <si>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</si>
  <si>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</si>
  <si>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</si>
  <si>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</si>
  <si>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</si>
  <si>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</si>
  <si>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</si>
  <si>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</si>
  <si>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</si>
  <si>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</si>
  <si>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</si>
  <si>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</si>
  <si>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</si>
  <si>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</si>
  <si>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</si>
  <si>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</si>
  <si>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</si>
  <si>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</si>
  <si>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</si>
  <si>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</si>
  <si>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</si>
  <si>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</si>
  <si>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</si>
  <si>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</si>
  <si>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</si>
  <si>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</si>
  <si>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</si>
  <si>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</si>
  <si>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</si>
  <si>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</si>
  <si>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</si>
  <si>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</si>
  <si>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</si>
  <si>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</si>
  <si>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</si>
  <si>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</si>
  <si>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</si>
  <si>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</si>
  <si>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</si>
  <si>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</si>
  <si>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</si>
  <si>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</si>
  <si>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</si>
  <si>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</si>
  <si>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</si>
  <si>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</si>
  <si>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</si>
  <si>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</si>
  <si>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</si>
  <si>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</si>
  <si>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</si>
  <si>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</si>
  <si>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</si>
  <si>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</si>
  <si>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</si>
  <si>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</si>
  <si>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</si>
  <si>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</si>
  <si>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</si>
  <si>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</si>
  <si>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</si>
  <si>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</si>
  <si>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</si>
  <si>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</si>
  <si>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</si>
  <si>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</si>
  <si>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</si>
  <si>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</si>
  <si>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</si>
  <si>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</si>
  <si>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</si>
  <si>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</si>
  <si>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</si>
  <si>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</si>
  <si>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</si>
  <si>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</si>
  <si>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</si>
  <si>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</si>
  <si>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</si>
  <si>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</si>
  <si>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</si>
  <si>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</si>
  <si>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</si>
  <si>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</si>
  <si>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</si>
  <si>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</si>
  <si>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</si>
  <si>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</si>
  <si>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</si>
  <si>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</si>
  <si>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</si>
  <si>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</si>
  <si>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</si>
  <si>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</si>
  <si>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</si>
  <si>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</si>
  <si>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</si>
  <si>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</si>
  <si>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</si>
  <si>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</si>
  <si>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</si>
  <si>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</si>
  <si>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</si>
  <si>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</si>
  <si>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</si>
  <si>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</si>
  <si>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</si>
  <si>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</si>
  <si>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</si>
  <si>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</si>
  <si>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</si>
  <si>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</si>
  <si>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</si>
  <si>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</si>
  <si>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</si>
  <si>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</si>
  <si>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</si>
  <si>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</si>
  <si>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</si>
  <si>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</si>
  <si>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</si>
  <si>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</si>
  <si>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</si>
  <si>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</si>
  <si>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</si>
  <si>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</si>
  <si>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</si>
  <si>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</si>
  <si>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</si>
  <si>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</si>
  <si>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</si>
  <si>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</si>
  <si>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</si>
  <si>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</si>
  <si>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</si>
  <si>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</si>
  <si>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</si>
  <si>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</si>
  <si>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</si>
  <si>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</si>
  <si>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</si>
  <si>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</si>
  <si>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</si>
  <si>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</si>
  <si>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</si>
  <si>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</si>
  <si>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</si>
  <si>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</si>
  <si>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</si>
  <si>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</si>
  <si>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</si>
  <si>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</si>
  <si>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</si>
  <si>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</si>
  <si>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</si>
  <si>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</si>
  <si>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</si>
  <si>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</si>
  <si>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</si>
  <si>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</si>
  <si>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</si>
  <si>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</si>
  <si>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</si>
  <si>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</si>
  <si>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</si>
  <si>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</si>
  <si>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</si>
  <si>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</si>
  <si>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</si>
  <si>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</si>
  <si>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</si>
  <si>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</si>
  <si>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</si>
  <si>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</si>
  <si>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</si>
  <si>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</si>
  <si>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</si>
  <si>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</si>
  <si>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</si>
  <si>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</si>
  <si>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</si>
  <si>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</si>
  <si>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</si>
  <si>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</si>
  <si>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</si>
  <si>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</si>
  <si>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</si>
  <si>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</si>
  <si>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</si>
  <si>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</si>
  <si>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</si>
  <si>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</si>
  <si>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</si>
  <si>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</si>
  <si>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</si>
  <si>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</si>
  <si>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</si>
  <si>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</si>
  <si>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</si>
  <si>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</si>
  <si>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</si>
  <si>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</si>
  <si>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</si>
  <si>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</si>
  <si>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</si>
  <si>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</si>
  <si>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</si>
  <si>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</si>
  <si>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</si>
  <si>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</si>
  <si>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</si>
  <si>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</si>
  <si>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</si>
  <si>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</si>
  <si>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</si>
  <si>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</si>
  <si>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</si>
  <si>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</si>
  <si>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</si>
  <si>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</si>
  <si>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</si>
  <si>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</si>
  <si>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</si>
  <si>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</si>
  <si>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</si>
  <si>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</si>
  <si>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</si>
  <si>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</si>
  <si>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</si>
  <si>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</si>
  <si>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</si>
  <si>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</si>
  <si>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</si>
  <si>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</si>
  <si>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</si>
  <si>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</si>
  <si>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</si>
  <si>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</si>
  <si>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</si>
  <si>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</si>
  <si>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</si>
  <si>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</si>
  <si>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</si>
  <si>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</si>
  <si>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</si>
  <si>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</si>
  <si>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</si>
  <si>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</si>
  <si>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</si>
  <si>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</si>
  <si>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</si>
  <si>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</si>
  <si>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</si>
  <si>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</si>
  <si>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</si>
  <si>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</si>
  <si>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</si>
  <si>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</si>
  <si>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</si>
  <si>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</si>
  <si>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</si>
  <si>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</si>
  <si>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</si>
  <si>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</si>
  <si>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</si>
  <si>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</si>
  <si>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</si>
  <si>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</si>
  <si>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</si>
  <si>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</si>
  <si>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</si>
  <si>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</si>
  <si>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</si>
  <si>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</si>
  <si>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</si>
  <si>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</si>
  <si>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</si>
  <si>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</si>
  <si>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</si>
  <si>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</si>
  <si>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</si>
  <si>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</si>
  <si>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</si>
  <si>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</si>
  <si>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</si>
  <si>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</si>
  <si>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</si>
  <si>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</si>
  <si>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</si>
  <si>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</si>
  <si>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</si>
  <si>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</si>
  <si>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</si>
  <si>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</si>
  <si>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</si>
  <si>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</si>
  <si>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</si>
  <si>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</si>
  <si>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</si>
  <si>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</si>
  <si>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</si>
  <si>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</si>
  <si>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</si>
  <si>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</si>
  <si>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</si>
  <si>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</si>
  <si>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</si>
  <si>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</si>
  <si>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</si>
  <si>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</si>
  <si>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</si>
  <si>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</si>
  <si>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</si>
  <si>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</si>
  <si>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</si>
  <si>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</si>
  <si>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</si>
  <si>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</si>
  <si>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</si>
  <si>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</si>
  <si>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</si>
  <si>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</si>
  <si>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</si>
  <si>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</si>
  <si>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</si>
  <si>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</si>
  <si>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</si>
  <si>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</si>
  <si>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</si>
  <si>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</si>
  <si>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</si>
  <si>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</si>
  <si>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</si>
  <si>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</si>
  <si>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</si>
  <si>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</si>
  <si>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</si>
  <si>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</si>
  <si>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</si>
  <si>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</si>
  <si>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</si>
  <si>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</si>
  <si>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</si>
  <si>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</si>
  <si>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</si>
  <si>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</si>
  <si>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</si>
  <si>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</si>
  <si>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</si>
  <si>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</si>
  <si>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</si>
  <si>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</si>
  <si>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</si>
  <si>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</si>
  <si>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</si>
  <si>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</si>
  <si>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</si>
  <si>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</si>
  <si>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</si>
  <si>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</si>
  <si>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</si>
  <si>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</si>
  <si>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</si>
  <si>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</si>
  <si>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</si>
  <si>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</si>
  <si>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</si>
  <si>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</si>
  <si>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</si>
  <si>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</si>
  <si>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</si>
  <si>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</si>
  <si>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</si>
  <si>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</si>
  <si>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</si>
  <si>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</si>
  <si>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</si>
  <si>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</si>
  <si>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</si>
  <si>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</si>
  <si>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</si>
  <si>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</si>
  <si>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</si>
  <si>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</si>
  <si>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</si>
  <si>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</si>
  <si>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</si>
  <si>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</si>
  <si>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</si>
  <si>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</si>
  <si>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</si>
  <si>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</si>
  <si>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</si>
  <si>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</si>
  <si>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</si>
  <si>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</si>
  <si>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</si>
  <si>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</si>
  <si>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</si>
  <si>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</si>
  <si>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</si>
  <si>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</si>
  <si>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</si>
  <si>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</si>
  <si>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</si>
  <si>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</si>
  <si>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</si>
  <si>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</si>
  <si>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</si>
  <si>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</si>
  <si>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</si>
  <si>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</si>
  <si>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</si>
  <si>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</si>
  <si>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</si>
  <si>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</si>
  <si>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</si>
  <si>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</si>
  <si>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</si>
  <si>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</si>
  <si>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</si>
  <si>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</si>
  <si>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</si>
  <si>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</si>
  <si>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</si>
  <si>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</si>
  <si>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</si>
  <si>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</si>
  <si>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</si>
  <si>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</si>
  <si>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</si>
  <si>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</si>
  <si>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</si>
  <si>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</si>
  <si>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</si>
  <si>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</si>
  <si>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</si>
  <si>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</si>
  <si>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</si>
  <si>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</si>
  <si>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</si>
  <si>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</si>
  <si>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</si>
  <si>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</si>
  <si>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</si>
  <si>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</si>
  <si>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</si>
  <si>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</si>
  <si>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</si>
  <si>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</si>
  <si>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</si>
  <si>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</si>
  <si>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</si>
  <si>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</si>
  <si>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</si>
  <si>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</si>
  <si>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</si>
  <si>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</si>
  <si>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</si>
  <si>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</si>
  <si>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</si>
  <si>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</si>
  <si>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</si>
  <si>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</si>
  <si>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</si>
  <si>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</si>
  <si>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</si>
  <si>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</si>
  <si>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</si>
  <si>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</si>
  <si>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</si>
  <si>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</si>
  <si>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</si>
  <si>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</si>
  <si>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</si>
  <si>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</si>
  <si>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</si>
  <si>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</si>
  <si>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</si>
  <si>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</si>
  <si>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</si>
  <si>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</si>
  <si>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</si>
  <si>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</si>
  <si>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</si>
  <si>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</si>
  <si>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</si>
  <si>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</si>
  <si>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</si>
  <si>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</si>
  <si>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</si>
  <si>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</si>
  <si>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</si>
  <si>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</si>
  <si>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</si>
  <si>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</si>
  <si>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</si>
  <si>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</si>
  <si>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</si>
  <si>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</si>
  <si>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</si>
  <si>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</si>
  <si>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</si>
  <si>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</si>
  <si>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</si>
  <si>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</si>
  <si>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</si>
  <si>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</si>
  <si>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</si>
  <si>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</si>
  <si>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</si>
  <si>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</si>
  <si>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</si>
  <si>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</si>
  <si>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</si>
  <si>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</si>
  <si>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</si>
  <si>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</si>
  <si>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</si>
  <si>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</si>
  <si>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</si>
  <si>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</si>
  <si>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</si>
  <si>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</si>
  <si>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</si>
  <si>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</si>
  <si>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</si>
  <si>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</si>
  <si>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</si>
  <si>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</si>
  <si>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</si>
  <si>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</si>
  <si>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</si>
  <si>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</si>
  <si>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</si>
  <si>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</si>
  <si>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</si>
  <si>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</si>
  <si>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</si>
  <si>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</si>
  <si>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</si>
  <si>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</si>
  <si>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</si>
  <si>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</si>
  <si>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</si>
  <si>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</si>
  <si>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</si>
  <si>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</si>
  <si>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</si>
  <si>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</si>
  <si>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</si>
  <si>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</si>
  <si>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</si>
  <si>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</si>
  <si>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</si>
  <si>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</si>
  <si>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</si>
  <si>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</si>
  <si>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</si>
  <si>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</si>
  <si>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</si>
  <si>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</si>
  <si>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</si>
  <si>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</si>
  <si>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</si>
  <si>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</si>
  <si>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</si>
  <si>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</si>
  <si>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</si>
  <si>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</si>
  <si>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</si>
  <si>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</si>
  <si>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</si>
  <si>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</si>
  <si>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</si>
  <si>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</si>
  <si>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</si>
  <si>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</si>
  <si>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</si>
  <si>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</si>
  <si>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</si>
  <si>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</si>
  <si>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</si>
  <si>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</si>
  <si>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</si>
  <si>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</si>
  <si>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</si>
  <si>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</si>
  <si>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</si>
  <si>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</si>
  <si>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</si>
  <si>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</si>
  <si>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</si>
  <si>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</si>
  <si>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</si>
  <si>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</si>
  <si>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</si>
  <si>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</si>
  <si>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</si>
  <si>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</si>
  <si>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</si>
  <si>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</si>
  <si>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</si>
  <si>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</si>
  <si>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</si>
  <si>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</si>
  <si>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</si>
  <si>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</si>
  <si>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</si>
  <si>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</si>
  <si>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</si>
  <si>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</si>
  <si>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</si>
  <si>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</si>
  <si>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</si>
  <si>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</si>
  <si>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</si>
  <si>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</si>
  <si>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</si>
  <si>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</si>
  <si>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</si>
  <si>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</si>
  <si>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</si>
  <si>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</si>
  <si>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</si>
  <si>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</si>
  <si>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</si>
  <si>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</si>
  <si>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</si>
  <si>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</si>
  <si>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</si>
  <si>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</si>
  <si>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</si>
  <si>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</si>
  <si>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</si>
  <si>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</si>
  <si>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</si>
  <si>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</si>
  <si>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</si>
  <si>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</si>
  <si>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</si>
  <si>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</si>
  <si>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</si>
  <si>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</si>
  <si>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</si>
  <si>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</si>
  <si>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</si>
  <si>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</si>
  <si>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</si>
  <si>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</si>
  <si>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</si>
  <si>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</si>
  <si>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</si>
  <si>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</si>
  <si>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</si>
  <si>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</si>
  <si>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</si>
  <si>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</si>
  <si>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</si>
  <si>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</si>
  <si>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</si>
  <si>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</si>
  <si>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</si>
  <si>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</si>
  <si>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</si>
  <si>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</si>
  <si>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</si>
  <si>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</si>
  <si>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</si>
  <si>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</si>
  <si>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</si>
  <si>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</si>
  <si>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</si>
  <si>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</si>
  <si>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</si>
  <si>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</si>
  <si>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</si>
  <si>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</si>
  <si>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</si>
  <si>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</si>
  <si>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</si>
  <si>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</si>
  <si>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</si>
  <si>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</si>
  <si>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</si>
  <si>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</si>
  <si>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</si>
  <si>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</si>
  <si>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</si>
  <si>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</si>
  <si>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</si>
  <si>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</si>
  <si>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</si>
  <si>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</si>
  <si>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</si>
  <si>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</si>
  <si>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</si>
  <si>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</si>
  <si>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</si>
  <si>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</si>
  <si>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</si>
  <si>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</si>
  <si>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</si>
  <si>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</si>
  <si>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</si>
  <si>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</si>
  <si>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</si>
  <si>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</si>
  <si>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</si>
  <si>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</si>
  <si>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</si>
  <si>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</si>
  <si>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</si>
  <si>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</si>
  <si>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</si>
  <si>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</si>
  <si>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</si>
  <si>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</si>
  <si>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</si>
  <si>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</si>
  <si>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</si>
  <si>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</si>
  <si>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</si>
  <si>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</si>
  <si>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</si>
  <si>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</si>
  <si>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</si>
  <si>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</si>
  <si>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</si>
  <si>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</si>
  <si>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</si>
  <si>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</si>
  <si>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</si>
  <si>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</si>
  <si>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</si>
  <si>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</si>
  <si>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</si>
  <si>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</si>
  <si>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</si>
  <si>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</si>
  <si>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</si>
  <si>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</si>
  <si>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</si>
  <si>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</si>
  <si>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</si>
  <si>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</si>
  <si>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</si>
  <si>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</si>
  <si>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</si>
  <si>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</si>
  <si>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</si>
  <si>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</si>
  <si>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</si>
  <si>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</si>
  <si>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</si>
  <si>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</si>
  <si>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</si>
  <si>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</si>
  <si>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</si>
  <si>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</si>
  <si>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</si>
  <si>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</si>
  <si>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</si>
  <si>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</si>
  <si>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</si>
  <si>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</si>
  <si>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</si>
  <si>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</si>
  <si>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</si>
  <si>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</si>
  <si>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</si>
  <si>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</si>
  <si>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</si>
  <si>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</si>
  <si>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</si>
  <si>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</si>
  <si>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</si>
  <si>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</si>
  <si>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</si>
  <si>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</si>
  <si>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</si>
  <si>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</si>
  <si>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</si>
  <si>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</si>
  <si>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</si>
  <si>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</si>
  <si>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</si>
  <si>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</si>
  <si>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</si>
  <si>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</si>
  <si>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</si>
  <si>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</si>
  <si>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</si>
  <si>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</si>
  <si>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</si>
  <si>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</si>
  <si>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</si>
  <si>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</si>
  <si>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</si>
  <si>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</si>
  <si>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</si>
  <si>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</si>
  <si>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</si>
  <si>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</si>
  <si>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</si>
  <si>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</si>
  <si>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</si>
  <si>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</si>
  <si>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</si>
  <si>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</si>
  <si>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</si>
  <si>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</si>
  <si>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</si>
  <si>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</si>
  <si>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</si>
  <si>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</si>
  <si>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</si>
  <si>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</si>
  <si>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</si>
  <si>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</si>
  <si>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</si>
  <si>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</si>
  <si>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</si>
  <si>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</si>
  <si>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</si>
  <si>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</si>
  <si>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</si>
  <si>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</si>
  <si>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</si>
  <si>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</si>
  <si>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</si>
  <si>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</si>
  <si>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</si>
  <si>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</si>
  <si>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</si>
  <si>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</si>
  <si>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</si>
  <si>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</si>
  <si>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</si>
  <si>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</si>
  <si>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</si>
  <si>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</si>
  <si>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</si>
  <si>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</si>
  <si>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</si>
  <si>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</si>
  <si>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</si>
  <si>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</si>
  <si>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</si>
  <si>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</si>
  <si>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</si>
  <si>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</si>
  <si>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</si>
  <si>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</si>
  <si>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</si>
  <si>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</si>
  <si>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</si>
  <si>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</si>
  <si>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</si>
  <si>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</si>
  <si>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</si>
  <si>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</si>
  <si>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</si>
  <si>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</si>
  <si>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</si>
  <si>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</si>
  <si>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</si>
  <si>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</si>
  <si>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</si>
  <si>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</si>
  <si>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</si>
  <si>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</si>
  <si>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</si>
  <si>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</si>
  <si>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</si>
  <si>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</si>
  <si>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</si>
  <si>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</si>
  <si>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</si>
  <si>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</si>
  <si>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</si>
  <si>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</si>
  <si>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</si>
  <si>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</si>
  <si>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</si>
  <si>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</si>
  <si>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</si>
  <si>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</si>
  <si>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</si>
  <si>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</si>
  <si>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</si>
  <si>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</si>
  <si>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</si>
  <si>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</si>
  <si>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</si>
  <si>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</si>
  <si>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</si>
  <si>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</si>
  <si>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</si>
  <si>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</si>
  <si>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</si>
  <si>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</si>
  <si>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</si>
  <si>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</si>
  <si>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</si>
  <si>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</si>
  <si>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</si>
  <si>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</si>
  <si>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</si>
  <si>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</si>
  <si>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</si>
  <si>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</si>
  <si>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</si>
  <si>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</si>
  <si>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</si>
  <si>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</si>
  <si>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</si>
  <si>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</si>
  <si>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</si>
  <si>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</si>
  <si>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</si>
  <si>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</si>
  <si>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</si>
  <si>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</si>
  <si>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</si>
  <si>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</si>
  <si>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</si>
  <si>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</si>
  <si>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</si>
  <si>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</si>
  <si>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</si>
  <si>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</si>
  <si>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</si>
  <si>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</si>
  <si>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</si>
  <si>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</si>
  <si>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</si>
  <si>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</si>
  <si>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</si>
  <si>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</si>
  <si>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</si>
  <si>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</si>
  <si>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</si>
  <si>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</si>
  <si>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</si>
  <si>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</si>
  <si>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</si>
  <si>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</si>
  <si>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</si>
  <si>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</si>
  <si>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</si>
  <si>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</si>
  <si>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</si>
  <si>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</si>
  <si>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</si>
  <si>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</si>
  <si>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</si>
  <si>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</si>
  <si>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</si>
  <si>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</si>
  <si>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</si>
  <si>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</si>
  <si>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</si>
  <si>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</si>
  <si>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</si>
  <si>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</si>
  <si>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</si>
  <si>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</si>
  <si>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</si>
  <si>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</si>
  <si>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</si>
  <si>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</si>
  <si>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</si>
  <si>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</si>
  <si>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</si>
  <si>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</si>
  <si>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</si>
  <si>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</si>
  <si>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</si>
  <si>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</si>
  <si>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</si>
  <si>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</si>
  <si>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</si>
  <si>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</si>
  <si>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</si>
  <si>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</si>
  <si>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</si>
  <si>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</si>
  <si>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</si>
  <si>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</si>
  <si>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</si>
  <si>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</si>
  <si>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</si>
  <si>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</si>
  <si>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</si>
  <si>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</si>
  <si>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</si>
  <si>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</si>
  <si>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</si>
  <si>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</si>
  <si>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</si>
  <si>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</si>
  <si>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</si>
  <si>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</si>
  <si>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</si>
  <si>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</si>
  <si>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</si>
  <si>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</si>
  <si>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</si>
  <si>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</si>
  <si>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</si>
  <si>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</si>
  <si>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</si>
  <si>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</si>
  <si>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</si>
  <si>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</si>
  <si>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</si>
  <si>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</si>
  <si>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</si>
  <si>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</si>
  <si>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</si>
  <si>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</si>
  <si>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</si>
  <si>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</si>
  <si>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</si>
  <si>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</si>
  <si>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</si>
  <si>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</si>
  <si>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</si>
  <si>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</si>
  <si>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</si>
  <si>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</si>
  <si>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</si>
  <si>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</si>
  <si>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</si>
  <si>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</si>
  <si>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</si>
  <si>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</si>
  <si>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</si>
  <si>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</si>
  <si>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</si>
  <si>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</si>
  <si>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</si>
  <si>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</si>
  <si>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</si>
  <si>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</si>
  <si>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</si>
  <si>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</si>
  <si>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</si>
  <si>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</si>
  <si>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</si>
  <si>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</si>
  <si>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</si>
  <si>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</si>
  <si>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</si>
  <si>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</si>
  <si>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</si>
  <si>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</si>
  <si>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</si>
  <si>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</si>
  <si>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</si>
  <si>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</si>
  <si>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</si>
  <si>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</si>
  <si>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</si>
  <si>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</si>
  <si>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</si>
  <si>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</si>
  <si>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</si>
  <si>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</si>
  <si>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</si>
  <si>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</si>
  <si>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</si>
  <si>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</si>
  <si>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</si>
  <si>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</si>
  <si>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</si>
  <si>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</si>
  <si>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</si>
  <si>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</si>
  <si>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</si>
  <si>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</si>
  <si>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</si>
  <si>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</si>
  <si>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</si>
  <si>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</si>
  <si>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</si>
  <si>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</si>
  <si>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</si>
  <si>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</si>
  <si>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</si>
  <si>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</si>
  <si>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</si>
  <si>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</si>
  <si>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</si>
  <si>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</si>
  <si>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</si>
  <si>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</si>
  <si>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</si>
  <si>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</si>
  <si>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</si>
  <si>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</si>
  <si>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</si>
  <si>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</si>
  <si>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</si>
  <si>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</si>
  <si>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</si>
  <si>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</si>
  <si>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</si>
  <si>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</si>
  <si>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</si>
  <si>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</si>
  <si>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</si>
  <si>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</si>
  <si>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</si>
  <si>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</si>
  <si>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</si>
  <si>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</si>
  <si>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</si>
  <si>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</si>
  <si>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</si>
  <si>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</si>
  <si>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</si>
  <si>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</si>
  <si>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</si>
  <si>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</si>
  <si>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</si>
  <si>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</si>
  <si>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</si>
  <si>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</si>
  <si>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</si>
  <si>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</si>
  <si>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</si>
  <si>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</si>
  <si>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</si>
  <si>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</si>
  <si>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</si>
  <si>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</si>
  <si>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</si>
  <si>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</si>
  <si>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</si>
  <si>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</si>
  <si>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</si>
  <si>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</si>
  <si>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</si>
  <si>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</si>
  <si>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</si>
  <si>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</si>
  <si>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</si>
  <si>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</si>
  <si>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</si>
  <si>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</si>
  <si>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</si>
  <si>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</si>
  <si>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</si>
  <si>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</si>
  <si>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</si>
  <si>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</si>
  <si>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</si>
  <si>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</si>
  <si>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</si>
  <si>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</si>
  <si>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</si>
  <si>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</si>
  <si>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</si>
  <si>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</si>
  <si>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</si>
  <si>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</si>
  <si>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</si>
  <si>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</si>
  <si>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</si>
  <si>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</si>
  <si>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</si>
  <si>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</si>
  <si>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</si>
  <si>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</si>
  <si>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</si>
  <si>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</si>
  <si>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</si>
  <si>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</si>
  <si>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</si>
  <si>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</si>
  <si>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</si>
  <si>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</si>
  <si>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</si>
  <si>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</si>
  <si>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</si>
  <si>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</si>
  <si>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</si>
  <si>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</si>
  <si>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</si>
  <si>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</si>
  <si>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</si>
  <si>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</si>
  <si>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</si>
  <si>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</si>
  <si>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</si>
  <si>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</si>
  <si>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</si>
  <si>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</si>
  <si>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</si>
  <si>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</si>
  <si>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</si>
  <si>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</si>
  <si>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</si>
  <si>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</si>
  <si>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</si>
  <si>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</si>
  <si>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</si>
  <si>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</si>
  <si>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</si>
  <si>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</si>
  <si>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</si>
  <si>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</si>
  <si>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</si>
  <si>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</si>
  <si>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</si>
  <si>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</si>
  <si>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</si>
  <si>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</si>
  <si>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</si>
  <si>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</si>
  <si>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</si>
  <si>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</si>
  <si>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</si>
  <si>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</si>
  <si>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</si>
  <si>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</si>
  <si>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</si>
  <si>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</si>
  <si>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</si>
  <si>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</si>
  <si>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</si>
  <si>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</si>
  <si>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</si>
  <si>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</si>
  <si>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</si>
  <si>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</si>
  <si>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</si>
  <si>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</si>
  <si>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</si>
  <si>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</si>
  <si>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</si>
  <si>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</si>
  <si>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</si>
  <si>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</si>
  <si>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</si>
  <si>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</si>
  <si>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</si>
  <si>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</si>
  <si>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</si>
  <si>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</si>
  <si>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</si>
  <si>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</si>
  <si>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</si>
  <si>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</si>
  <si>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</si>
  <si>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</si>
  <si>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</si>
  <si>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</si>
  <si>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</si>
  <si>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</si>
  <si>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</si>
  <si>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</si>
  <si>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</si>
  <si>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</si>
  <si>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</si>
  <si>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</si>
  <si>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</si>
  <si>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</si>
  <si>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</si>
  <si>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</si>
  <si>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</si>
  <si>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</si>
  <si>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</si>
  <si>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</si>
  <si>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</si>
  <si>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</si>
  <si>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</si>
  <si>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</si>
  <si>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</si>
  <si>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</si>
  <si>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</si>
  <si>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</si>
  <si>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</si>
  <si>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</si>
  <si>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</si>
  <si>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</si>
  <si>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</si>
  <si>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</si>
  <si>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</si>
  <si>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</si>
  <si>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</si>
  <si>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</si>
  <si>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</si>
  <si>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</si>
  <si>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</si>
  <si>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</si>
  <si>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</si>
  <si>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</si>
  <si>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</si>
  <si>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</si>
  <si>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</si>
  <si>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</si>
  <si>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</si>
  <si>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</si>
  <si>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</si>
  <si>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</si>
  <si>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</si>
  <si>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</si>
  <si>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</si>
  <si>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</si>
  <si>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</si>
  <si>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</si>
  <si>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</si>
  <si>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</si>
  <si>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</si>
  <si>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</si>
  <si>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</si>
  <si>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</si>
  <si>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</si>
  <si>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</si>
  <si>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</si>
  <si>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</si>
  <si>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</si>
  <si>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</si>
  <si>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</si>
  <si>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</si>
  <si>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</si>
  <si>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</si>
  <si>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</si>
  <si>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</si>
  <si>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</si>
  <si>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</si>
  <si>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</si>
  <si>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</si>
  <si>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</si>
  <si>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</si>
  <si>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</si>
  <si>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</si>
  <si>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</si>
  <si>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</si>
  <si>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</si>
  <si>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</si>
  <si>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</si>
  <si>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</si>
  <si>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</si>
  <si>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</si>
  <si>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</si>
  <si>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</si>
  <si>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</si>
  <si>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</si>
  <si>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</si>
  <si>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</si>
  <si>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</si>
  <si>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</si>
  <si>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</si>
  <si>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</si>
  <si>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</si>
  <si>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</si>
  <si>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</si>
  <si>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</si>
  <si>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</si>
  <si>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</si>
  <si>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</si>
  <si>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</si>
  <si>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</si>
  <si>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</si>
  <si>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</si>
  <si>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</si>
  <si>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</si>
  <si>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</si>
  <si>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</si>
  <si>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</si>
  <si>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</si>
  <si>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</si>
  <si>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</si>
  <si>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</si>
  <si>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</si>
  <si>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</si>
  <si>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</si>
  <si>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</si>
  <si>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</si>
  <si>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</si>
  <si>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</si>
  <si>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</si>
  <si>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</si>
  <si>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</si>
  <si>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</si>
  <si>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</si>
  <si>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</si>
  <si>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</si>
  <si>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</si>
  <si>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</si>
  <si>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</si>
  <si>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</si>
  <si>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</si>
  <si>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</si>
  <si>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</si>
  <si>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</si>
  <si>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</si>
  <si>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</si>
  <si>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</si>
  <si>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</si>
  <si>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</si>
  <si>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</si>
  <si>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</si>
  <si>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</si>
  <si>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</si>
  <si>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</si>
  <si>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</si>
  <si>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</si>
  <si>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</si>
  <si>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</si>
  <si>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</si>
  <si>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</si>
  <si>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</si>
  <si>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</si>
  <si>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</si>
  <si>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</si>
  <si>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</si>
  <si>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</si>
  <si>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</si>
  <si>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</si>
  <si>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</si>
  <si>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</si>
  <si>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</si>
  <si>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</si>
  <si>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</si>
  <si>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</si>
  <si>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</si>
  <si>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</si>
  <si>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</si>
  <si>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</si>
  <si>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</si>
  <si>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</si>
  <si>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</si>
  <si>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</si>
  <si>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</si>
  <si>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</si>
  <si>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</si>
  <si>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</si>
  <si>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</si>
  <si>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</si>
  <si>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</si>
  <si>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</si>
  <si>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</si>
  <si>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</si>
  <si>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</si>
  <si>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</si>
  <si>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</si>
  <si>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</si>
  <si>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</si>
  <si>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</si>
  <si>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</si>
  <si>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</si>
  <si>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</si>
  <si>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</si>
  <si>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</si>
  <si>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</si>
  <si>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</si>
  <si>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</si>
  <si>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</si>
  <si>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</si>
  <si>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</si>
  <si>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</si>
  <si>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</si>
  <si>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</si>
  <si>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</si>
  <si>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</si>
  <si>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</si>
  <si>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</si>
  <si>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</si>
  <si>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</si>
  <si>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</si>
  <si>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</si>
  <si>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</si>
  <si>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</si>
  <si>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</si>
  <si>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</si>
  <si>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</si>
  <si>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</si>
  <si>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</si>
  <si>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</si>
  <si>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</si>
  <si>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</si>
  <si>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</si>
  <si>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</si>
  <si>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</si>
  <si>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</si>
  <si>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</si>
  <si>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</si>
  <si>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</si>
  <si>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</si>
  <si>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</si>
  <si>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</si>
  <si>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</si>
  <si>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</si>
  <si>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</si>
  <si>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</si>
  <si>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</si>
  <si>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</si>
  <si>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</si>
  <si>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</si>
  <si>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</si>
  <si>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</si>
  <si>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</si>
  <si>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</si>
  <si>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</si>
  <si>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</si>
  <si>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</si>
  <si>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</si>
  <si>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</si>
  <si>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</si>
  <si>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</si>
  <si>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</si>
  <si>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</si>
  <si>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</si>
  <si>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</si>
  <si>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</si>
  <si>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</si>
  <si>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</si>
  <si>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</si>
  <si>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</si>
  <si>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</si>
  <si>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</si>
  <si>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</si>
  <si>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</si>
  <si>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</si>
  <si>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</si>
  <si>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</si>
  <si>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</si>
  <si>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</si>
  <si>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</si>
  <si>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</si>
  <si>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</si>
  <si>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</si>
  <si>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</si>
  <si>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</si>
  <si>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</si>
  <si>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</si>
  <si>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</si>
  <si>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</si>
  <si>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</si>
  <si>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</si>
  <si>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</si>
  <si>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</si>
  <si>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</si>
  <si>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</si>
  <si>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</si>
  <si>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</si>
  <si>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</si>
  <si>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</si>
  <si>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</si>
  <si>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</si>
  <si>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</si>
  <si>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</si>
  <si>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</si>
  <si>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</si>
  <si>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</si>
  <si>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</si>
  <si>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</si>
  <si>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</si>
  <si>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</si>
  <si>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</si>
  <si>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</si>
  <si>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</si>
  <si>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</si>
  <si>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</si>
  <si>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</si>
  <si>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</si>
  <si>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</si>
  <si>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</si>
  <si>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</si>
  <si>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</si>
  <si>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</si>
  <si>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</si>
  <si>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</si>
  <si>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</si>
  <si>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</si>
  <si>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</si>
  <si>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</si>
  <si>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</si>
  <si>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</si>
  <si>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</si>
  <si>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</si>
  <si>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</si>
  <si>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</si>
  <si>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</si>
  <si>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</si>
  <si>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</si>
  <si>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</si>
  <si>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</si>
  <si>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</si>
  <si>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</si>
  <si>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</si>
  <si>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</si>
  <si>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</si>
  <si>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</si>
  <si>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</si>
  <si>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</si>
  <si>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</si>
  <si>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</si>
  <si>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</si>
  <si>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</si>
  <si>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</si>
  <si>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</si>
  <si>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</si>
  <si>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</si>
  <si>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</si>
  <si>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</si>
  <si>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</si>
  <si>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</si>
  <si>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</si>
  <si>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</si>
  <si>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</si>
  <si>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</si>
  <si>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</si>
  <si>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</si>
  <si>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</si>
  <si>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</si>
  <si>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</si>
  <si>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</si>
  <si>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</si>
  <si>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</si>
  <si>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</si>
  <si>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</si>
  <si>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</si>
  <si>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</si>
  <si>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</si>
  <si>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</si>
  <si>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</si>
  <si>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</si>
  <si>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</si>
  <si>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</si>
  <si>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</si>
  <si>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</si>
  <si>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</si>
  <si>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</si>
  <si>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</si>
  <si>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</si>
  <si>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</si>
  <si>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</si>
  <si>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</si>
  <si>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</si>
  <si>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</si>
  <si>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</si>
  <si>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</si>
  <si>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</si>
  <si>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</si>
  <si>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</si>
  <si>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</si>
  <si>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</si>
  <si>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</si>
  <si>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</si>
  <si>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</si>
  <si>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</si>
  <si>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</si>
  <si>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</si>
  <si>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</si>
  <si>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</si>
  <si>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</si>
  <si>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</si>
  <si>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</si>
  <si>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</si>
  <si>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</si>
  <si>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</si>
  <si>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</si>
  <si>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</si>
  <si>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</si>
  <si>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</si>
  <si>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</si>
  <si>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</si>
  <si>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</si>
  <si>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</si>
  <si>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</si>
  <si>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</si>
  <si>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</si>
  <si>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</si>
  <si>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</si>
  <si>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</si>
  <si>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</si>
  <si>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</si>
  <si>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</si>
  <si>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</si>
  <si>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</si>
  <si>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</si>
  <si>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</si>
  <si>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</si>
  <si>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</si>
  <si>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</si>
  <si>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</si>
  <si>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</si>
  <si>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</si>
  <si>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</si>
  <si>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</si>
  <si>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</si>
  <si>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</si>
  <si>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</si>
  <si>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</si>
  <si>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</si>
  <si>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</si>
  <si>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</si>
  <si>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</si>
  <si>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</si>
  <si>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</si>
  <si>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</si>
  <si>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</si>
  <si>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</si>
  <si>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</si>
  <si>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</si>
  <si>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</si>
  <si>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</si>
  <si>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</si>
  <si>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</si>
  <si>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</si>
  <si>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</si>
  <si>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</si>
  <si>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</si>
  <si>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</si>
  <si>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</si>
  <si>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</si>
  <si>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</si>
  <si>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</si>
  <si>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</si>
  <si>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</si>
  <si>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</si>
  <si>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</si>
  <si>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</si>
  <si>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</si>
  <si>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</si>
  <si>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</si>
  <si>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</si>
  <si>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</si>
  <si>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</si>
  <si>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</si>
  <si>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</si>
  <si>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</si>
  <si>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</si>
  <si>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</si>
  <si>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</si>
  <si>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</si>
  <si>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</si>
  <si>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</si>
  <si>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</si>
  <si>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</si>
  <si>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</si>
  <si>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</si>
  <si>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</si>
  <si>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</si>
  <si>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</si>
  <si>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</si>
  <si>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</si>
  <si>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</si>
  <si>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</si>
  <si>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</si>
  <si>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</si>
  <si>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</si>
  <si>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</si>
  <si>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</si>
  <si>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</si>
  <si>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</si>
  <si>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</si>
  <si>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</si>
  <si>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</si>
  <si>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</si>
  <si>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</si>
  <si>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</si>
  <si>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</si>
  <si>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</si>
  <si>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</si>
  <si>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</si>
  <si>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</si>
  <si>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</si>
  <si>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</si>
  <si>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</si>
  <si>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</si>
  <si>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</si>
  <si>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</si>
  <si>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</si>
  <si>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</si>
  <si>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</si>
  <si>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</si>
  <si>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</si>
  <si>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</si>
  <si>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</si>
  <si>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</si>
  <si>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</si>
  <si>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</si>
  <si>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</si>
  <si>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</si>
  <si>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</si>
  <si>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</si>
  <si>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</si>
  <si>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</si>
  <si>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</si>
  <si>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</si>
  <si>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</si>
  <si>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</si>
  <si>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</si>
  <si>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</si>
  <si>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</si>
  <si>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</si>
  <si>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</si>
  <si>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</si>
  <si>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</si>
  <si>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</si>
  <si>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</si>
  <si>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</si>
  <si>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</si>
  <si>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</si>
  <si>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</si>
  <si>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</si>
  <si>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</si>
  <si>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</si>
  <si>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</si>
  <si>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</si>
  <si>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</si>
  <si>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</si>
  <si>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</si>
  <si>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</si>
  <si>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</si>
  <si>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</si>
  <si>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</si>
  <si>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</si>
  <si>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</si>
  <si>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</si>
  <si>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</si>
  <si>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</si>
  <si>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</si>
  <si>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</si>
  <si>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</si>
  <si>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</si>
  <si>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</si>
  <si>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</si>
  <si>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</si>
  <si>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</si>
  <si>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</si>
  <si>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</si>
  <si>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</si>
  <si>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</si>
  <si>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</si>
  <si>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</si>
  <si>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</si>
  <si>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</si>
  <si>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</si>
  <si>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</si>
  <si>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</si>
  <si>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</si>
  <si>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</si>
  <si>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</si>
  <si>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</si>
  <si>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</si>
  <si>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</si>
  <si>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</si>
  <si>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</si>
  <si>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</si>
  <si>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</si>
  <si>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</si>
  <si>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</si>
  <si>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</si>
  <si>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</si>
  <si>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</si>
  <si>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</si>
  <si>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</si>
  <si>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</si>
  <si>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</si>
  <si>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</si>
  <si>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</si>
  <si>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</si>
  <si>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</si>
  <si>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</si>
  <si>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</si>
  <si>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</si>
  <si>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</si>
  <si>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</si>
  <si>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</si>
  <si>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</si>
  <si>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</si>
  <si>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</si>
  <si>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</si>
  <si>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</si>
  <si>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</si>
  <si>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</si>
  <si>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</si>
  <si>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</si>
  <si>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</si>
  <si>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</si>
  <si>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</si>
  <si>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</si>
  <si>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</si>
  <si>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</si>
  <si>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</si>
  <si>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</si>
  <si>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</si>
  <si>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</si>
  <si>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</si>
  <si>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</si>
  <si>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</si>
  <si>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</si>
  <si>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</si>
  <si>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</si>
  <si>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</si>
  <si>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</si>
  <si>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</si>
  <si>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</si>
  <si>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</si>
  <si>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</si>
  <si>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</si>
  <si>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</si>
  <si>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</si>
  <si>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</si>
  <si>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</si>
  <si>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</si>
  <si>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</si>
  <si>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</si>
  <si>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</si>
  <si>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</si>
  <si>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</si>
  <si>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</si>
  <si>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</si>
  <si>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</si>
  <si>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</si>
  <si>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</si>
  <si>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</si>
  <si>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</si>
  <si>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</si>
  <si>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</si>
  <si>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</si>
  <si>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</si>
  <si>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</si>
  <si>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</si>
  <si>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</si>
  <si>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</si>
  <si>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</si>
  <si>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</si>
  <si>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</si>
  <si>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</si>
  <si>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</si>
  <si>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</si>
  <si>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</si>
  <si>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</si>
  <si>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</si>
  <si>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</si>
  <si>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</si>
  <si>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</si>
  <si>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</si>
  <si>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</si>
  <si>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</si>
  <si>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</si>
  <si>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</si>
  <si>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</si>
  <si>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</si>
  <si>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</si>
  <si>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</si>
  <si>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</si>
  <si>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</si>
  <si>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</si>
  <si>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</si>
  <si>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</si>
  <si>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</si>
  <si>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</si>
  <si>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</si>
  <si>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</si>
  <si>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</si>
  <si>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</si>
  <si>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</si>
  <si>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</si>
  <si>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</si>
  <si>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</si>
  <si>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</si>
  <si>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</si>
  <si>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</si>
  <si>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</si>
  <si>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</si>
  <si>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</si>
  <si>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</si>
  <si>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</si>
  <si>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</si>
  <si>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</si>
  <si>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</si>
  <si>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</si>
  <si>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</si>
  <si>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</si>
  <si>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</si>
  <si>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</si>
  <si>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</si>
  <si>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</si>
  <si>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</si>
  <si>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</si>
  <si>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</si>
  <si>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</si>
  <si>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</si>
  <si>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</si>
  <si>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</si>
  <si>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</si>
  <si>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</si>
  <si>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</si>
  <si>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</si>
  <si>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</si>
  <si>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</si>
  <si>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</si>
  <si>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</si>
  <si>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</si>
  <si>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</si>
  <si>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</si>
  <si>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</si>
  <si>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</si>
  <si>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</si>
  <si>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</si>
  <si>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</si>
  <si>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</si>
  <si>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</si>
  <si>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</si>
  <si>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</si>
  <si>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</si>
  <si>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</si>
  <si>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</si>
  <si>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</si>
  <si>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</si>
  <si>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</si>
  <si>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</si>
  <si>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</si>
  <si>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</si>
  <si>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</si>
  <si>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</si>
  <si>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</si>
  <si>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</si>
  <si>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</si>
  <si>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</si>
  <si>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</si>
  <si>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</si>
  <si>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</si>
  <si>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</si>
  <si>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</si>
  <si>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</si>
  <si>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</si>
  <si>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</si>
  <si>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</si>
  <si>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</si>
  <si>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</si>
  <si>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</si>
  <si>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</si>
  <si>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</si>
  <si>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</si>
  <si>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</si>
  <si>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</si>
  <si>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</si>
  <si>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</si>
  <si>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</si>
  <si>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</si>
  <si>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</si>
  <si>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</si>
  <si>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</si>
  <si>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</si>
  <si>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</si>
  <si>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</si>
  <si>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</si>
  <si>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</si>
  <si>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</si>
  <si>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</si>
  <si>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</si>
  <si>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</si>
  <si>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</si>
  <si>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</si>
  <si>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</si>
  <si>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</si>
  <si>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</si>
  <si>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</si>
  <si>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</si>
  <si>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</si>
  <si>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</si>
  <si>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</si>
  <si>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</si>
  <si>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</si>
  <si>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</si>
  <si>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</si>
  <si>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</si>
  <si>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</si>
  <si>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</si>
  <si>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</si>
  <si>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</si>
  <si>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</si>
  <si>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</si>
  <si>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</si>
  <si>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</si>
  <si>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</si>
  <si>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</si>
  <si>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</si>
  <si>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</si>
  <si>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</si>
  <si>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</si>
  <si>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</si>
  <si>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</si>
  <si>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</si>
  <si>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</si>
  <si>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</si>
  <si>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</si>
  <si>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</si>
  <si>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</si>
  <si>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</si>
  <si>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</si>
  <si>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</si>
  <si>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</si>
  <si>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</si>
  <si>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</si>
  <si>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</si>
  <si>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</si>
  <si>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</si>
  <si>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</si>
  <si>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</si>
  <si>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</si>
  <si>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</si>
  <si>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</si>
  <si>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</si>
  <si>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</si>
  <si>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</si>
  <si>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</si>
  <si>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</si>
  <si>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</si>
  <si>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</si>
  <si>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</si>
  <si>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</si>
  <si>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</si>
  <si>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</si>
  <si>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</si>
  <si>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</si>
  <si>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</si>
  <si>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</si>
  <si>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</si>
  <si>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</si>
  <si>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</si>
  <si>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</si>
  <si>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</si>
  <si>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</si>
  <si>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</si>
  <si>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</si>
  <si>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</si>
  <si>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</si>
  <si>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</si>
  <si>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</si>
  <si>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</si>
  <si>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</si>
  <si>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</si>
  <si>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</si>
  <si>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</si>
  <si>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</si>
  <si>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</si>
  <si>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</si>
  <si>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</si>
  <si>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</si>
  <si>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</si>
  <si>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</si>
  <si>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</si>
  <si>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</si>
  <si>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</si>
  <si>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</si>
  <si>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</si>
  <si>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</si>
  <si>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</si>
  <si>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</si>
  <si>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</si>
  <si>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</si>
  <si>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</si>
  <si>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</si>
  <si>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</si>
  <si>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</si>
  <si>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</si>
  <si>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</si>
  <si>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</si>
  <si>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</si>
  <si>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</si>
  <si>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</si>
  <si>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</si>
  <si>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</si>
  <si>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</si>
  <si>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</si>
  <si>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</si>
  <si>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</si>
  <si>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</si>
  <si>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</si>
  <si>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</si>
  <si>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</si>
  <si>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</si>
  <si>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</si>
  <si>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</si>
  <si>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</si>
  <si>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</si>
  <si>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</si>
  <si>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</si>
  <si>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</si>
  <si>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</si>
  <si>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</si>
  <si>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</si>
  <si>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</si>
  <si>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</si>
  <si>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</si>
  <si>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</si>
  <si>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</si>
  <si>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</si>
  <si>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</si>
  <si>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</si>
  <si>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</si>
  <si>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</si>
  <si>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</si>
  <si>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</si>
  <si>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</si>
  <si>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</si>
  <si>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</si>
  <si>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</si>
  <si>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</si>
  <si>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</si>
  <si>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</si>
  <si>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</si>
  <si>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</si>
  <si>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</si>
  <si>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</si>
  <si>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</si>
  <si>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</si>
  <si>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</si>
  <si>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</si>
  <si>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</si>
  <si>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</si>
  <si>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</si>
  <si>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</si>
  <si>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</si>
  <si>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</si>
  <si>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</si>
  <si>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</si>
  <si>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</si>
  <si>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</si>
  <si>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</si>
  <si>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</si>
  <si>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</si>
  <si>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</si>
  <si>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</si>
  <si>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</si>
  <si>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</si>
  <si>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</si>
  <si>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</si>
  <si>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</si>
  <si>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</si>
  <si>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</si>
  <si>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</si>
  <si>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</si>
  <si>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</si>
  <si>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</si>
  <si>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</si>
  <si>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</si>
  <si>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</si>
  <si>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</si>
  <si>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</si>
  <si>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</si>
  <si>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</si>
  <si>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</si>
  <si>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</si>
  <si>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</si>
  <si>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</si>
  <si>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</si>
  <si>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</si>
  <si>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</si>
  <si>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</si>
  <si>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</si>
  <si>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</si>
  <si>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</si>
  <si>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</si>
  <si>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</si>
  <si>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</si>
  <si>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</si>
  <si>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</si>
  <si>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</si>
  <si>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</si>
  <si>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</si>
  <si>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</si>
  <si>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</si>
  <si>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</si>
  <si>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</si>
  <si>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</si>
  <si>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</si>
  <si>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</si>
  <si>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</si>
  <si>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</si>
  <si>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</si>
  <si>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</si>
  <si>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</si>
  <si>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</si>
  <si>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</si>
  <si>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</si>
  <si>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</si>
  <si>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</si>
  <si>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</si>
  <si>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</si>
  <si>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</si>
  <si>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</si>
  <si>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</si>
  <si>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</si>
  <si>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</si>
  <si>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</si>
  <si>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</si>
  <si>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</si>
  <si>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</si>
  <si>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</si>
  <si>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</si>
  <si>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</si>
  <si>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</si>
  <si>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</si>
  <si>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</si>
  <si>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</si>
  <si>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</si>
  <si>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</si>
  <si>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</si>
  <si>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</si>
  <si>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</si>
  <si>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</si>
  <si>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</si>
  <si>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</si>
  <si>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</si>
  <si>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</si>
  <si>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</si>
  <si>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</si>
  <si>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</si>
  <si>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</si>
  <si>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</si>
  <si>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</si>
  <si>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</si>
  <si>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</si>
  <si>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</si>
  <si>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</si>
  <si>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</si>
  <si>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</si>
  <si>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</si>
  <si>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</si>
  <si>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</si>
  <si>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</si>
  <si>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</si>
  <si>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</si>
  <si>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</si>
  <si>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</si>
  <si>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</si>
  <si>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</si>
  <si>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</si>
  <si>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</si>
  <si>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</si>
  <si>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</si>
  <si>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</si>
  <si>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</si>
  <si>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</si>
  <si>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</si>
  <si>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</si>
  <si>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</si>
  <si>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</si>
  <si>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</si>
  <si>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</si>
  <si>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</si>
  <si>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</si>
  <si>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</si>
  <si>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</si>
  <si>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</si>
  <si>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</si>
  <si>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</si>
  <si>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</si>
  <si>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</si>
  <si>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</si>
  <si>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</si>
  <si>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</si>
  <si>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</si>
  <si>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</si>
  <si>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</si>
  <si>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</si>
  <si>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</si>
  <si>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</si>
  <si>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</si>
  <si>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</si>
  <si>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</si>
  <si>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</si>
  <si>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</si>
  <si>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</si>
  <si>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</si>
  <si>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</si>
  <si>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</si>
  <si>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</si>
  <si>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</si>
  <si>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</si>
  <si>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</si>
  <si>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</si>
  <si>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</si>
  <si>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</si>
  <si>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</si>
  <si>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</si>
  <si>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</si>
  <si>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</si>
  <si>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</si>
  <si>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</si>
  <si>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</si>
  <si>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</si>
  <si>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</si>
  <si>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</si>
  <si>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</si>
  <si>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</si>
  <si>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</si>
  <si>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</si>
  <si>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</si>
  <si>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</si>
  <si>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</si>
  <si>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</si>
  <si>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</si>
  <si>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</si>
  <si>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</si>
  <si>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</si>
  <si>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</si>
  <si>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</si>
  <si>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</si>
  <si>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</si>
  <si>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</si>
  <si>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</si>
  <si>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</si>
  <si>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</si>
  <si>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</si>
  <si>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</si>
  <si>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</si>
  <si>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</si>
  <si>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</si>
  <si>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</si>
  <si>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</si>
  <si>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</si>
  <si>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</si>
  <si>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</si>
  <si>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</si>
  <si>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</si>
  <si>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</si>
  <si>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</si>
  <si>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</si>
  <si>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</si>
  <si>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</si>
  <si>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</si>
  <si>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</si>
  <si>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</si>
  <si>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</si>
  <si>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</si>
  <si>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</si>
  <si>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</si>
  <si>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</si>
  <si>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</si>
  <si>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</si>
  <si>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</si>
  <si>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</si>
  <si>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</si>
  <si>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</si>
  <si>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</si>
  <si>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</si>
  <si>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</si>
  <si>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</si>
  <si>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</si>
  <si>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</si>
  <si>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</si>
  <si>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</si>
  <si>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</si>
  <si>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</si>
  <si>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</si>
  <si>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</si>
  <si>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</si>
  <si>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</si>
  <si>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</si>
  <si>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</si>
  <si>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</si>
  <si>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</si>
  <si>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</si>
  <si>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</si>
  <si>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</si>
  <si>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</si>
  <si>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</si>
  <si>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</si>
  <si>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</si>
  <si>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</si>
  <si>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</si>
  <si>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</si>
  <si>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</si>
  <si>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</si>
  <si>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</si>
  <si>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</si>
  <si>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</si>
  <si>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</si>
  <si>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</si>
  <si>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</si>
  <si>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</si>
  <si>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</si>
  <si>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</si>
  <si>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</si>
  <si>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</si>
  <si>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</si>
  <si>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</si>
  <si>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</si>
  <si>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</si>
  <si>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</si>
  <si>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</si>
  <si>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</si>
  <si>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</si>
  <si>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</si>
  <si>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</si>
  <si>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</si>
  <si>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</si>
  <si>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</si>
  <si>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</si>
  <si>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</si>
  <si>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</si>
  <si>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</si>
  <si>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</si>
  <si>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</si>
  <si>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</si>
  <si>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</si>
  <si>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</si>
  <si>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</si>
  <si>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</si>
  <si>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</si>
  <si>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</si>
  <si>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</si>
  <si>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</si>
  <si>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</si>
  <si>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</si>
  <si>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</si>
  <si>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</si>
  <si>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</si>
  <si>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</si>
  <si>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</si>
  <si>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</si>
  <si>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</si>
  <si>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</si>
  <si>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</si>
  <si>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</si>
  <si>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</si>
  <si>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</si>
  <si>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</si>
  <si>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</si>
  <si>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</si>
  <si>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</si>
  <si>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</si>
  <si>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</si>
  <si>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</si>
  <si>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</si>
  <si>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</si>
  <si>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</si>
  <si>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</si>
  <si>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</si>
  <si>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</si>
  <si>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</si>
  <si>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</si>
  <si>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</si>
  <si>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</si>
  <si>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</si>
  <si>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</si>
  <si>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</si>
  <si>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</si>
  <si>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</si>
  <si>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</si>
  <si>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</si>
  <si>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</si>
  <si>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</si>
  <si>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</si>
  <si>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</si>
  <si>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</si>
  <si>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</si>
  <si>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</si>
  <si>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</si>
  <si>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</si>
  <si>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</si>
  <si>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</si>
  <si>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</si>
  <si>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</si>
  <si>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</si>
  <si>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</si>
  <si>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</si>
  <si>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</si>
  <si>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</si>
  <si>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</si>
  <si>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</si>
  <si>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</si>
  <si>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</si>
  <si>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</si>
  <si>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</si>
  <si>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</si>
  <si>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</si>
  <si>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</si>
  <si>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</si>
  <si>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</si>
  <si>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</si>
  <si>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</si>
  <si>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</si>
  <si>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</si>
  <si>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</si>
  <si>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</si>
  <si>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</si>
  <si>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</si>
  <si>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</si>
  <si>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</si>
  <si>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</si>
  <si>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</si>
  <si>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</si>
  <si>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</si>
  <si>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</si>
  <si>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</si>
  <si>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</si>
  <si>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</si>
  <si>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</si>
  <si>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</si>
  <si>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</si>
  <si>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</si>
  <si>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</si>
  <si>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</si>
  <si>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</si>
  <si>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</si>
  <si>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</si>
  <si>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</si>
  <si>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</si>
  <si>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</si>
  <si>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</si>
  <si>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</si>
  <si>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</si>
  <si>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</si>
  <si>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</si>
  <si>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</si>
  <si>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</si>
  <si>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</si>
  <si>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</si>
  <si>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</si>
  <si>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</si>
  <si>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</si>
  <si>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</si>
  <si>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</si>
  <si>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</si>
  <si>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</si>
  <si>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</si>
  <si>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</si>
  <si>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</si>
  <si>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</si>
  <si>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</si>
  <si>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</si>
  <si>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</si>
  <si>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</si>
  <si>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</si>
  <si>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</si>
  <si>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</si>
  <si>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</si>
  <si>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</si>
  <si>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</si>
  <si>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</si>
  <si>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</si>
  <si>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</si>
  <si>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</si>
  <si>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</si>
  <si>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</si>
  <si>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</si>
  <si>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</si>
  <si>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</si>
  <si>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</si>
  <si>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</si>
  <si>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</si>
  <si>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</si>
  <si>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</si>
  <si>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</si>
  <si>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</si>
  <si>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</si>
  <si>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</si>
  <si>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</si>
  <si>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</si>
  <si>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</si>
  <si>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</si>
  <si>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</si>
  <si>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</si>
  <si>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</si>
  <si>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</si>
  <si>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</si>
  <si>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</si>
  <si>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</si>
  <si>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</si>
  <si>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</si>
  <si>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</si>
  <si>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</si>
  <si>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</si>
  <si>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</si>
  <si>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</si>
  <si>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</si>
  <si>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</si>
  <si>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</si>
  <si>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</si>
  <si>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</si>
  <si>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</si>
  <si>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</si>
  <si>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</si>
  <si>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</si>
  <si>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</si>
  <si>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</si>
  <si>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</si>
  <si>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</si>
  <si>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</si>
  <si>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</si>
  <si>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</si>
  <si>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</si>
  <si>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</si>
  <si>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</si>
  <si>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</si>
  <si>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</si>
  <si>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</si>
  <si>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</si>
  <si>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</si>
  <si>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</si>
  <si>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</si>
  <si>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</si>
  <si>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</si>
  <si>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</si>
  <si>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</si>
  <si>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</si>
  <si>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</si>
  <si>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</si>
  <si>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</si>
  <si>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</si>
  <si>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</si>
  <si>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</si>
  <si>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</si>
  <si>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</si>
  <si>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</si>
  <si>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</si>
  <si>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</si>
  <si>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</si>
  <si>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</si>
  <si>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</si>
  <si>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</si>
  <si>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</si>
  <si>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</si>
  <si>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</si>
  <si>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</si>
  <si>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</si>
  <si>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</si>
  <si>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</si>
  <si>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</si>
  <si>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</si>
  <si>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</si>
  <si>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</si>
  <si>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</si>
  <si>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</si>
  <si>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</si>
  <si>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</si>
  <si>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</si>
  <si>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</si>
  <si>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</si>
  <si>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</si>
  <si>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</si>
  <si>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</si>
  <si>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</si>
  <si>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</si>
  <si>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</si>
  <si>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</si>
  <si>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</si>
  <si>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</si>
  <si>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</si>
  <si>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</si>
  <si>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</si>
  <si>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</si>
  <si>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</si>
  <si>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</si>
  <si>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</si>
  <si>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</si>
  <si>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</si>
  <si>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</si>
  <si>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</si>
  <si>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</si>
  <si>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</si>
  <si>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</si>
  <si>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</si>
  <si>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</si>
  <si>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</si>
  <si>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</si>
  <si>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</si>
  <si>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</si>
  <si>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</si>
  <si>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</si>
  <si>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</si>
  <si>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</si>
  <si>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</si>
  <si>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</si>
  <si>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</si>
  <si>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</si>
  <si>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</si>
  <si>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</si>
  <si>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</si>
  <si>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</si>
  <si>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</si>
  <si>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</si>
  <si>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</si>
  <si>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</si>
  <si>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</si>
  <si>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</si>
  <si>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</si>
  <si>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</si>
  <si>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</si>
  <si>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</si>
  <si>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</si>
  <si>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</si>
  <si>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</si>
  <si>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</si>
  <si>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</si>
  <si>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</si>
  <si>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</si>
  <si>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</si>
  <si>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</si>
  <si>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</si>
  <si>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</si>
  <si>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</si>
  <si>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</si>
  <si>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</si>
  <si>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</si>
  <si>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</si>
  <si>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</si>
  <si>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</si>
  <si>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</si>
  <si>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</si>
  <si>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</si>
  <si>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</si>
  <si>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</si>
  <si>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</si>
  <si>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</si>
  <si>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</si>
  <si>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</si>
  <si>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</si>
  <si>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</si>
  <si>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</si>
  <si>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</si>
  <si>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</si>
  <si>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</si>
  <si>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</si>
  <si>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</si>
  <si>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</si>
  <si>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</si>
  <si>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</si>
  <si>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</si>
  <si>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</si>
  <si>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</si>
  <si>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</si>
  <si>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</si>
  <si>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</si>
  <si>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</si>
  <si>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</si>
  <si>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</si>
  <si>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</si>
  <si>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</si>
  <si>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</si>
  <si>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</si>
  <si>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</si>
  <si>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</si>
  <si>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</si>
  <si>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</si>
  <si>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</si>
  <si>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</si>
  <si>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</si>
  <si>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</si>
  <si>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</si>
  <si>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</si>
  <si>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</si>
  <si>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</si>
  <si>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</si>
  <si>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</si>
  <si>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</si>
  <si>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</si>
  <si>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</si>
  <si>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</si>
  <si>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</si>
  <si>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</si>
  <si>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</si>
  <si>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</si>
  <si>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</si>
  <si>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</si>
  <si>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</si>
  <si>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</si>
  <si>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</si>
  <si>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</si>
  <si>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</si>
  <si>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</si>
  <si>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</si>
  <si>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</si>
  <si>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</si>
  <si>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</si>
  <si>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</si>
  <si>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</si>
  <si>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</si>
  <si>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</si>
  <si>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</si>
  <si>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</si>
  <si>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</si>
  <si>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</si>
  <si>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</si>
  <si>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</si>
  <si>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</si>
  <si>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</si>
  <si>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</si>
  <si>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</si>
  <si>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</si>
  <si>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</si>
  <si>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</si>
  <si>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</si>
  <si>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</si>
  <si>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</si>
  <si>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</si>
  <si>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</si>
  <si>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</si>
  <si>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</si>
  <si>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</si>
  <si>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</si>
  <si>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</si>
  <si>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</si>
  <si>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</si>
  <si>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</si>
  <si>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</si>
  <si>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</si>
  <si>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</si>
  <si>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</si>
  <si>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</si>
  <si>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</si>
  <si>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</si>
  <si>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</si>
  <si>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</si>
  <si>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</si>
  <si>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</si>
  <si>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</si>
  <si>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</si>
  <si>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</si>
  <si>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</si>
  <si>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</si>
  <si>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</si>
  <si>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</si>
  <si>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</si>
  <si>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</si>
  <si>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</si>
  <si>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</si>
  <si>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</si>
  <si>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</si>
  <si>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</si>
  <si>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</si>
  <si>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</si>
  <si>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</si>
  <si>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</si>
  <si>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</si>
  <si>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</si>
  <si>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</si>
  <si>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</si>
  <si>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</si>
  <si>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</si>
  <si>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</si>
  <si>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</si>
  <si>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</si>
  <si>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</si>
  <si>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</si>
  <si>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</si>
  <si>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</si>
  <si>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</si>
  <si>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</si>
  <si>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</si>
  <si>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</si>
  <si>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</si>
  <si>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</si>
  <si>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</si>
  <si>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</si>
  <si>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</si>
  <si>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</si>
  <si>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</si>
  <si>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</si>
  <si>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</si>
  <si>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</si>
  <si>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</si>
  <si>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</si>
  <si>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</si>
  <si>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</si>
  <si>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</si>
  <si>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</si>
  <si>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</si>
  <si>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</si>
  <si>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</si>
  <si>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</si>
  <si>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</si>
  <si>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</si>
  <si>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</si>
  <si>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</si>
  <si>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</si>
  <si>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</si>
  <si>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</si>
  <si>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</si>
  <si>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</si>
  <si>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</si>
  <si>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</si>
  <si>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</si>
  <si>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</si>
  <si>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</si>
  <si>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</si>
  <si>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</si>
  <si>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</si>
  <si>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</si>
  <si>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</si>
  <si>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</si>
  <si>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</si>
  <si>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</si>
  <si>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</si>
  <si>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</si>
  <si>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</si>
  <si>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</si>
  <si>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</si>
  <si>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</si>
  <si>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</si>
  <si>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</si>
  <si>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</si>
  <si>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</si>
  <si>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</si>
  <si>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</si>
  <si>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</si>
  <si>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</si>
  <si>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</si>
  <si>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</si>
  <si>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</si>
  <si>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</si>
  <si>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</si>
  <si>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</si>
  <si>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</si>
  <si>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</si>
  <si>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</si>
  <si>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</si>
  <si>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</si>
  <si>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</si>
  <si>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</si>
  <si>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</si>
  <si>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</si>
  <si>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</si>
  <si>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</si>
  <si>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</si>
  <si>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</si>
  <si>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</si>
  <si>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</si>
  <si>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</si>
  <si>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</si>
  <si>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</si>
  <si>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</si>
  <si>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</si>
  <si>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</si>
  <si>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</si>
  <si>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</si>
  <si>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</si>
  <si>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</si>
  <si>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</si>
  <si>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</si>
  <si>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</si>
  <si>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</si>
  <si>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</si>
  <si>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</si>
  <si>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</si>
  <si>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</si>
  <si>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</si>
  <si>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</si>
  <si>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</si>
  <si>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</si>
  <si>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</si>
  <si>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</si>
  <si>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</si>
  <si>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</si>
  <si>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</si>
  <si>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</si>
  <si>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</si>
  <si>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</si>
  <si>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</si>
  <si>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</si>
  <si>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</si>
  <si>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</si>
  <si>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</si>
  <si>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</si>
  <si>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</si>
  <si>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</si>
  <si>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</si>
  <si>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</si>
  <si>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</si>
  <si>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</si>
  <si>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</si>
  <si>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</si>
  <si>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</si>
  <si>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</si>
  <si>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</si>
  <si>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</si>
  <si>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</si>
  <si>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</si>
  <si>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</si>
  <si>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</si>
  <si>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</si>
  <si>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</si>
  <si>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</si>
  <si>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</si>
  <si>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</si>
  <si>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</si>
  <si>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</si>
  <si>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</si>
  <si>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</si>
  <si>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</si>
  <si>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</si>
  <si>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</si>
  <si>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</si>
  <si>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</si>
  <si>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</si>
  <si>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</si>
  <si>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</si>
  <si>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</si>
  <si>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</si>
  <si>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</si>
  <si>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</si>
  <si>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</si>
  <si>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</si>
  <si>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</si>
  <si>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</si>
  <si>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</si>
  <si>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</si>
  <si>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</si>
  <si>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</si>
  <si>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</si>
  <si>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</si>
  <si>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</si>
  <si>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</si>
  <si>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</si>
  <si>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</si>
  <si>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</si>
  <si>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</si>
  <si>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</si>
  <si>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</si>
  <si>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</si>
  <si>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</si>
  <si>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</si>
  <si>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</si>
  <si>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</si>
  <si>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</si>
  <si>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</si>
  <si>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</si>
  <si>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</si>
  <si>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</si>
  <si>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</si>
  <si>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</si>
  <si>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</si>
  <si>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</si>
  <si>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</si>
  <si>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</si>
  <si>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</si>
  <si>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</si>
  <si>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</si>
  <si>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</si>
  <si>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</si>
  <si>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</si>
  <si>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</si>
  <si>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</si>
  <si>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</si>
  <si>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</si>
  <si>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</si>
  <si>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</si>
  <si>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</si>
  <si>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</si>
  <si>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</si>
  <si>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</si>
  <si>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</si>
  <si>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</si>
  <si>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</si>
  <si>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</si>
  <si>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</si>
  <si>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</si>
  <si>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</si>
  <si>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</si>
  <si>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</si>
  <si>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</si>
  <si>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</si>
  <si>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</si>
  <si>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</si>
  <si>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</si>
  <si>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</si>
  <si>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</si>
  <si>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</si>
  <si>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</si>
  <si>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</si>
  <si>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</si>
  <si>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</si>
  <si>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</si>
  <si>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</si>
  <si>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</si>
  <si>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</si>
  <si>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</si>
  <si>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</si>
  <si>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</si>
  <si>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</si>
  <si>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</si>
  <si>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</si>
  <si>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</si>
  <si>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</si>
  <si>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</si>
  <si>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</si>
  <si>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</si>
  <si>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</si>
  <si>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</si>
  <si>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</si>
  <si>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</si>
  <si>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</si>
  <si>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</si>
  <si>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</si>
  <si>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</si>
  <si>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</si>
  <si>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</si>
  <si>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</si>
  <si>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</si>
  <si>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</si>
  <si>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</si>
  <si>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</si>
  <si>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</si>
  <si>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</si>
  <si>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</si>
  <si>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</si>
  <si>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</si>
  <si>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</si>
  <si>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</si>
  <si>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</si>
  <si>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</si>
  <si>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</si>
  <si>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</si>
  <si>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</si>
  <si>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</si>
  <si>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</si>
  <si>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</si>
  <si>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</si>
  <si>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</si>
  <si>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</si>
  <si>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</si>
  <si>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</si>
  <si>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</si>
  <si>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</si>
  <si>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</si>
  <si>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</si>
  <si>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</si>
  <si>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</si>
  <si>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</si>
  <si>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</si>
  <si>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</si>
  <si>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</si>
  <si>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</si>
  <si>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</si>
  <si>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</si>
  <si>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</si>
  <si>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</si>
  <si>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</si>
  <si>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</si>
  <si>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</si>
  <si>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</si>
  <si>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</si>
  <si>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</si>
  <si>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</si>
  <si>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</si>
  <si>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</si>
  <si>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</si>
  <si>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</si>
  <si>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</si>
  <si>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</si>
  <si>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</si>
  <si>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</si>
  <si>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</si>
  <si>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</si>
  <si>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</si>
  <si>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</si>
  <si>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</si>
  <si>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</si>
  <si>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</si>
  <si>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</si>
  <si>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</si>
  <si>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</si>
  <si>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</si>
  <si>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</si>
  <si>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</si>
  <si>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</si>
  <si>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</si>
  <si>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</si>
  <si>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</si>
  <si>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</si>
  <si>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</si>
  <si>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</si>
  <si>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</si>
  <si>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</si>
  <si>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</si>
  <si>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</si>
  <si>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</si>
  <si>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</si>
  <si>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</si>
  <si>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</si>
  <si>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</si>
  <si>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</si>
  <si>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</si>
  <si>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</si>
  <si>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</si>
  <si>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</si>
  <si>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</si>
  <si>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</si>
  <si>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</si>
  <si>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</si>
  <si>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</si>
  <si>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</si>
  <si>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</si>
  <si>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</si>
  <si>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</si>
  <si>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</si>
  <si>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</si>
  <si>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</si>
  <si>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</si>
  <si>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</si>
  <si>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</si>
  <si>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</si>
  <si>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</si>
  <si>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</si>
  <si>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</si>
  <si>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</si>
  <si>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</si>
  <si>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</si>
  <si>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</si>
  <si>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</si>
  <si>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</si>
  <si>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</si>
  <si>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</si>
  <si>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</si>
  <si>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</si>
  <si>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</si>
  <si>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</si>
  <si>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</si>
  <si>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</si>
  <si>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</si>
  <si>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</si>
  <si>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</si>
  <si>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</si>
  <si>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</si>
  <si>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</si>
  <si>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</si>
  <si>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</si>
  <si>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</si>
  <si>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</si>
  <si>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</si>
  <si>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</si>
  <si>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</si>
  <si>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</si>
  <si>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</si>
  <si>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</si>
  <si>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</si>
  <si>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</si>
  <si>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</si>
  <si>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</si>
  <si>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</si>
  <si>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</si>
  <si>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</si>
  <si>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</si>
  <si>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</si>
  <si>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</si>
  <si>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</si>
  <si>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</si>
  <si>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</si>
  <si>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</si>
  <si>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</si>
  <si>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</si>
  <si>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</si>
  <si>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</si>
  <si>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</si>
  <si>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</si>
  <si>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</si>
  <si>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</si>
  <si>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</si>
  <si>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</si>
  <si>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</si>
  <si>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</si>
  <si>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</si>
  <si>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</si>
  <si>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</si>
  <si>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</si>
  <si>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</si>
  <si>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</si>
  <si>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</si>
  <si>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</si>
  <si>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</si>
  <si>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</si>
  <si>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</si>
  <si>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</si>
  <si>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</si>
  <si>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</si>
  <si>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</si>
  <si>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</si>
  <si>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</si>
  <si>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</si>
  <si>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</si>
  <si>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</si>
  <si>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</si>
  <si>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</si>
  <si>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</si>
  <si>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</si>
  <si>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</si>
  <si>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</si>
  <si>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</si>
  <si>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</si>
  <si>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</si>
  <si>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</si>
  <si>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</si>
  <si>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</si>
  <si>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</si>
  <si>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</si>
  <si>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</si>
  <si>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</si>
  <si>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</si>
  <si>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</si>
  <si>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</si>
  <si>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</si>
  <si>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</si>
  <si>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</si>
  <si>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</si>
  <si>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</si>
  <si>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</si>
  <si>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</si>
  <si>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</si>
  <si>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</si>
  <si>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</si>
  <si>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</si>
  <si>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</si>
  <si>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</si>
  <si>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</si>
  <si>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</si>
  <si>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</si>
  <si>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</si>
  <si>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</si>
  <si>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</si>
  <si>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</si>
  <si>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</si>
  <si>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</si>
  <si>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</si>
  <si>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</si>
  <si>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</si>
  <si>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</si>
  <si>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</si>
  <si>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</si>
  <si>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</si>
  <si>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</si>
  <si>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</si>
  <si>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</si>
  <si>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</si>
  <si>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</si>
  <si>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</si>
  <si>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</si>
  <si>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</si>
  <si>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</si>
  <si>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</si>
  <si>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</si>
  <si>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</si>
  <si>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</si>
  <si>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</si>
  <si>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</si>
  <si>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</si>
  <si>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</si>
  <si>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</si>
  <si>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</si>
  <si>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</si>
  <si>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</si>
  <si>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</si>
  <si>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</si>
  <si>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</si>
  <si>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</si>
  <si>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</si>
  <si>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</si>
  <si>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</si>
  <si>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</si>
  <si>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</si>
  <si>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</si>
  <si>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</si>
  <si>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</si>
  <si>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</si>
  <si>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</si>
  <si>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</si>
  <si>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</si>
  <si>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</si>
  <si>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</si>
  <si>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</si>
  <si>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</si>
  <si>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</si>
  <si>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</si>
  <si>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</si>
  <si>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</si>
  <si>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</si>
  <si>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</si>
  <si>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</si>
  <si>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</si>
  <si>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</si>
  <si>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</si>
  <si>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</si>
  <si>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</si>
  <si>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</si>
  <si>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</si>
  <si>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</si>
  <si>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</si>
  <si>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</si>
  <si>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</si>
  <si>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</si>
  <si>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</si>
  <si>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</si>
  <si>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</si>
  <si>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</si>
  <si>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</si>
  <si>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</si>
  <si>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</si>
  <si>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</si>
  <si>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</si>
  <si>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</si>
  <si>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</si>
  <si>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</si>
  <si>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</si>
  <si>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</si>
  <si>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</si>
  <si>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</si>
  <si>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</si>
  <si>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</si>
  <si>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</si>
  <si>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</si>
  <si>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</si>
  <si>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</si>
  <si>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</si>
  <si>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</si>
  <si>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</si>
  <si>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</si>
  <si>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</si>
  <si>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</si>
  <si>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</si>
  <si>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</si>
  <si>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</si>
  <si>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</si>
  <si>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</si>
  <si>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</si>
  <si>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</si>
  <si>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</si>
  <si>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</si>
  <si>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</si>
  <si>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</si>
  <si>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</si>
  <si>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</si>
  <si>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</si>
  <si>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</si>
  <si>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</si>
  <si>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</si>
  <si>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</si>
  <si>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</si>
  <si>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</si>
  <si>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</si>
  <si>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</si>
  <si>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</si>
  <si>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</si>
  <si>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</si>
  <si>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</si>
  <si>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</si>
  <si>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</si>
  <si>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</si>
  <si>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</si>
  <si>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</si>
  <si>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</si>
  <si>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</si>
  <si>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</si>
  <si>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</si>
  <si>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</si>
  <si>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</si>
  <si>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</si>
  <si>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</si>
  <si>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</si>
  <si>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</si>
  <si>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</si>
  <si>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</si>
  <si>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</si>
  <si>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</si>
  <si>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</si>
  <si>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</si>
  <si>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</si>
  <si>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</si>
  <si>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</si>
  <si>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</si>
  <si>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</si>
  <si>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</si>
  <si>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</si>
  <si>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</si>
  <si>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</si>
  <si>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</si>
  <si>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</si>
  <si>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</si>
  <si>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</si>
  <si>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</si>
  <si>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</si>
  <si>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</si>
  <si>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</si>
  <si>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</si>
  <si>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</si>
  <si>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</si>
  <si>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</si>
  <si>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</si>
  <si>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</si>
  <si>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</si>
  <si>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</si>
  <si>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</si>
  <si>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</si>
  <si>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</si>
  <si>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</si>
  <si>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</si>
  <si>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</si>
  <si>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</si>
  <si>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</si>
  <si>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</si>
  <si>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</si>
  <si>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</si>
  <si>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</si>
  <si>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</si>
  <si>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</si>
  <si>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</si>
  <si>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</si>
  <si>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</si>
  <si>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</si>
  <si>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</si>
  <si>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</si>
  <si>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</si>
  <si>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</si>
  <si>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</si>
  <si>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</si>
  <si>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</si>
  <si>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</si>
  <si>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</si>
  <si>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</si>
  <si>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</si>
  <si>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</si>
  <si>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</si>
  <si>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</si>
  <si>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</si>
  <si>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</si>
  <si>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</si>
  <si>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</si>
  <si>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</si>
  <si>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</si>
  <si>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</si>
  <si>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</si>
  <si>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</si>
  <si>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</si>
  <si>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</si>
  <si>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</si>
  <si>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</si>
  <si>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</si>
  <si>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</si>
  <si>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</si>
  <si>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</si>
  <si>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</si>
  <si>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</si>
  <si>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</si>
  <si>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</si>
  <si>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</si>
  <si>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</si>
  <si>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</si>
  <si>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</si>
  <si>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</si>
  <si>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</si>
  <si>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</si>
  <si>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</si>
  <si>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</si>
  <si>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</si>
  <si>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</si>
  <si>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</si>
  <si>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</si>
  <si>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</si>
  <si>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</si>
  <si>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</si>
  <si>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</si>
  <si>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</si>
  <si>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</si>
  <si>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</si>
  <si>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</si>
  <si>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</si>
  <si>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</si>
  <si>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</si>
  <si>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</si>
  <si>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</si>
  <si>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</si>
  <si>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</si>
  <si>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</si>
  <si>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</si>
  <si>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</si>
  <si>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</si>
  <si>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</si>
  <si>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</si>
  <si>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</si>
  <si>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</si>
  <si>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</si>
  <si>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</si>
  <si>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</si>
  <si>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</si>
  <si>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</si>
  <si>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</si>
  <si>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</si>
  <si>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</si>
  <si>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</si>
  <si>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</si>
  <si>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</si>
  <si>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</si>
  <si>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</si>
  <si>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</si>
  <si>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</si>
  <si>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</si>
  <si>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</si>
  <si>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</si>
  <si>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</si>
  <si>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</si>
  <si>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</si>
  <si>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</si>
  <si>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</si>
  <si>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</si>
  <si>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</si>
  <si>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</si>
  <si>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</si>
  <si>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</si>
  <si>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</si>
  <si>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</si>
  <si>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</si>
  <si>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</si>
  <si>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</si>
  <si>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</si>
  <si>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</si>
  <si>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</si>
  <si>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</si>
  <si>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</si>
  <si>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</si>
  <si>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</si>
  <si>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</si>
  <si>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</si>
  <si>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</si>
  <si>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</si>
  <si>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</si>
  <si>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</si>
  <si>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</si>
  <si>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</si>
  <si>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</si>
  <si>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</si>
  <si>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</si>
  <si>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</si>
  <si>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</si>
  <si>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</si>
  <si>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</si>
  <si>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</si>
  <si>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</si>
  <si>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</si>
  <si>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</si>
  <si>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</si>
  <si>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</si>
  <si>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</si>
  <si>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</si>
  <si>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</si>
  <si>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</si>
  <si>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</si>
  <si>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</si>
  <si>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</si>
  <si>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</si>
  <si>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</si>
  <si>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</si>
  <si>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</si>
  <si>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</si>
  <si>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</si>
  <si>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</si>
  <si>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</si>
  <si>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</si>
  <si>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</si>
  <si>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</si>
  <si>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</si>
  <si>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</si>
  <si>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</si>
  <si>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</si>
  <si>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</si>
  <si>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</si>
  <si>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</si>
  <si>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</si>
  <si>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</si>
  <si>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</si>
  <si>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</si>
  <si>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</si>
  <si>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</si>
  <si>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</si>
  <si>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</si>
  <si>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</si>
  <si>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</si>
  <si>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</si>
  <si>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</si>
  <si>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</si>
  <si>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</si>
  <si>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</si>
  <si>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</si>
  <si>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</si>
  <si>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</si>
  <si>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</si>
  <si>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</si>
  <si>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</si>
  <si>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</si>
  <si>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</si>
  <si>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</si>
  <si>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</si>
  <si>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</si>
  <si>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</si>
  <si>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</si>
  <si>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</si>
  <si>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</si>
  <si>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</si>
  <si>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</si>
  <si>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</si>
  <si>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</si>
  <si>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</si>
  <si>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</si>
  <si>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</si>
  <si>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</si>
  <si>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</si>
  <si>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</si>
  <si>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</si>
  <si>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</si>
  <si>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</si>
  <si>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</si>
  <si>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</si>
  <si>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</si>
  <si>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</si>
  <si>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</si>
  <si>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</si>
  <si>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</si>
  <si>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</si>
  <si>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</si>
  <si>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</si>
  <si>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</si>
  <si>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</si>
  <si>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</si>
  <si>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</si>
  <si>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</si>
  <si>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</si>
  <si>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</si>
  <si>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</si>
  <si>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</si>
  <si>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</si>
  <si>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</si>
  <si>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</si>
  <si>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</si>
  <si>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</si>
  <si>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</si>
  <si>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</si>
  <si>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</si>
  <si>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</si>
  <si>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</si>
  <si>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</si>
  <si>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</si>
  <si>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</si>
  <si>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</si>
  <si>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</si>
  <si>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</si>
  <si>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</si>
  <si>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</si>
  <si>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</si>
  <si>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</si>
  <si>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</si>
  <si>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</si>
  <si>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</si>
  <si>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</si>
  <si>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</si>
  <si>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</si>
  <si>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</si>
  <si>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</si>
  <si>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</si>
  <si>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</si>
  <si>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</si>
  <si>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</si>
  <si>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</si>
  <si>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</si>
  <si>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</si>
  <si>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</si>
  <si>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</si>
  <si>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</si>
  <si>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</si>
  <si>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</si>
  <si>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</si>
  <si>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</si>
  <si>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</si>
  <si>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</si>
  <si>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</si>
  <si>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</si>
  <si>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</si>
  <si>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</si>
  <si>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</si>
  <si>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</si>
  <si>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</si>
  <si>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</si>
  <si>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</si>
  <si>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</si>
  <si>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</si>
  <si>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</si>
  <si>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</si>
  <si>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</si>
  <si>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</si>
  <si>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</si>
  <si>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</si>
  <si>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</si>
  <si>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</si>
  <si>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</si>
  <si>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</si>
  <si>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</si>
  <si>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</si>
  <si>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</si>
  <si>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</si>
  <si>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</si>
  <si>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</si>
  <si>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</si>
  <si>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</si>
  <si>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</si>
  <si>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</si>
  <si>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</si>
  <si>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</si>
  <si>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</si>
  <si>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</si>
  <si>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</si>
  <si>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</si>
  <si>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</si>
  <si>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</si>
  <si>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</si>
  <si>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</si>
  <si>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</si>
  <si>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</si>
  <si>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</si>
  <si>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</si>
  <si>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</si>
  <si>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</si>
  <si>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</si>
  <si>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</si>
  <si>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</si>
  <si>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</si>
  <si>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</si>
  <si>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</si>
  <si>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</si>
  <si>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</si>
  <si>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</si>
  <si>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</si>
  <si>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</si>
  <si>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</si>
  <si>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</si>
  <si>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</si>
  <si>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</si>
  <si>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</si>
  <si>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</si>
  <si>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</si>
  <si>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</si>
  <si>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</si>
  <si>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</si>
  <si>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</si>
  <si>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</si>
  <si>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</si>
  <si>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</si>
  <si>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</si>
  <si>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</si>
  <si>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</si>
  <si>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</si>
  <si>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</si>
  <si>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</si>
  <si>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</si>
  <si>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</si>
  <si>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</si>
  <si>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</si>
  <si>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</si>
  <si>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</si>
  <si>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</si>
  <si>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</si>
  <si>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</si>
  <si>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</si>
  <si>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</si>
  <si>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</si>
  <si>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</si>
  <si>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</si>
  <si>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</si>
  <si>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</si>
  <si>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</si>
  <si>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</si>
  <si>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</si>
  <si>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</si>
  <si>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</si>
  <si>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</si>
  <si>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</si>
  <si>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</si>
  <si>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</si>
  <si>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</si>
  <si>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</si>
  <si>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</si>
  <si>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</si>
  <si>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</si>
  <si>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</si>
  <si>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</si>
  <si>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</si>
  <si>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</si>
  <si>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</si>
  <si>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</si>
  <si>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</si>
  <si>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</si>
  <si>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</si>
  <si>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</si>
  <si>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</si>
  <si>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</si>
  <si>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</si>
  <si>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</si>
  <si>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</si>
  <si>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</si>
  <si>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</si>
  <si>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</si>
  <si>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</si>
  <si>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</si>
  <si>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</si>
  <si>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</si>
  <si>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</si>
  <si>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</si>
  <si>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</si>
  <si>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</si>
  <si>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</si>
  <si>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</si>
  <si>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</si>
  <si>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</si>
  <si>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</si>
  <si>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</si>
  <si>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</si>
  <si>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</si>
  <si>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</si>
  <si>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</si>
  <si>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</si>
  <si>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</si>
  <si>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</si>
  <si>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</si>
  <si>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</si>
  <si>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</si>
  <si>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</si>
  <si>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</si>
  <si>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</si>
  <si>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</si>
  <si>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</si>
  <si>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</si>
  <si>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</si>
  <si>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</si>
  <si>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</si>
  <si>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</si>
  <si>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</si>
  <si>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</si>
  <si>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</si>
  <si>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</si>
  <si>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</si>
  <si>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</si>
  <si>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</si>
  <si>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</si>
  <si>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</si>
  <si>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</si>
  <si>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</si>
  <si>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</si>
  <si>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</si>
  <si>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</si>
  <si>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</si>
  <si>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</si>
  <si>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</si>
  <si>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</si>
  <si>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</si>
  <si>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</si>
  <si>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</si>
  <si>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</si>
  <si>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</si>
  <si>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</si>
  <si>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</si>
  <si>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</si>
  <si>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</si>
  <si>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</si>
  <si>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</si>
  <si>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</si>
  <si>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</si>
  <si>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</si>
  <si>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</si>
  <si>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</si>
  <si>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</si>
  <si>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</si>
  <si>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</si>
  <si>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</si>
  <si>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</si>
  <si>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</si>
  <si>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</si>
  <si>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</si>
  <si>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</si>
  <si>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</si>
  <si>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</si>
  <si>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</si>
  <si>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</si>
  <si>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</si>
  <si>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</si>
  <si>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</si>
  <si>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</si>
  <si>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</si>
  <si>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</si>
  <si>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</si>
  <si>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</si>
  <si>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</si>
  <si>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</si>
  <si>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</si>
  <si>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</si>
  <si>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</si>
  <si>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</si>
  <si>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</si>
  <si>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</si>
  <si>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</si>
  <si>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</si>
  <si>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</si>
  <si>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</si>
  <si>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</si>
  <si>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</si>
  <si>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</si>
  <si>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</si>
  <si>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</si>
  <si>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</si>
  <si>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</si>
  <si>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</si>
  <si>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</si>
  <si>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</si>
  <si>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</si>
  <si>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</si>
  <si>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</si>
  <si>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</si>
  <si>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</si>
  <si>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</si>
  <si>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</si>
  <si>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</si>
  <si>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</si>
  <si>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</si>
  <si>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</si>
  <si>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</si>
  <si>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</si>
  <si>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</si>
  <si>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</si>
  <si>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</si>
  <si>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</si>
  <si>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</si>
  <si>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</si>
  <si>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</si>
  <si>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</si>
  <si>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</si>
  <si>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</si>
  <si>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</si>
  <si>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</si>
  <si>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</si>
  <si>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</si>
  <si>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</si>
  <si>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</si>
  <si>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</si>
  <si>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</si>
  <si>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</si>
  <si>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</si>
  <si>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</si>
  <si>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</si>
  <si>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</si>
  <si>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</si>
  <si>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</si>
  <si>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</si>
  <si>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</si>
  <si>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</si>
  <si>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</si>
  <si>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</si>
  <si>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</si>
  <si>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</si>
  <si>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</si>
  <si>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</si>
  <si>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</si>
  <si>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</si>
  <si>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</si>
  <si>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</si>
  <si>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</si>
  <si>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</si>
  <si>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</si>
  <si>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</si>
  <si>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</si>
  <si>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</si>
  <si>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</si>
  <si>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</si>
  <si>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</si>
  <si>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</si>
  <si>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</si>
  <si>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</si>
  <si>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</si>
  <si>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</si>
  <si>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</si>
  <si>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</si>
  <si>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</si>
  <si>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</si>
  <si>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</si>
  <si>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</si>
  <si>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</si>
  <si>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</si>
  <si>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</si>
  <si>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</si>
  <si>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</si>
  <si>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</si>
  <si>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</si>
  <si>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</si>
  <si>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</si>
  <si>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</si>
  <si>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</si>
  <si>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</si>
  <si>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</si>
  <si>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</si>
  <si>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</si>
  <si>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</si>
  <si>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</si>
  <si>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</si>
  <si>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</si>
  <si>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</si>
  <si>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</si>
  <si>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</si>
  <si>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</si>
  <si>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</si>
  <si>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</si>
  <si>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</si>
  <si>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</si>
  <si>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</si>
  <si>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</si>
  <si>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</si>
  <si>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</si>
  <si>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</si>
  <si>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</si>
  <si>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</si>
  <si>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</si>
  <si>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</si>
  <si>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</si>
  <si>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</si>
  <si>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</si>
  <si>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</si>
  <si>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</si>
  <si>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</si>
  <si>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</si>
  <si>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</si>
  <si>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</si>
  <si>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</si>
  <si>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</si>
  <si>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</si>
  <si>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</si>
  <si>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</si>
  <si>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</si>
  <si>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</si>
  <si>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</si>
  <si>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</si>
  <si>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</si>
  <si>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</si>
  <si>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</si>
  <si>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</si>
  <si>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</si>
  <si>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</si>
  <si>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</si>
  <si>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</si>
  <si>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</si>
  <si>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</si>
  <si>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</si>
  <si>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</si>
  <si>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</si>
  <si>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</si>
  <si>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</si>
  <si>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</si>
  <si>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</si>
  <si>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</si>
  <si>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</si>
  <si>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</si>
  <si>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</si>
  <si>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</si>
  <si>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</si>
  <si>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</si>
  <si>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</si>
  <si>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</si>
  <si>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</si>
  <si>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</si>
  <si>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</si>
  <si>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</si>
  <si>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</si>
  <si>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</si>
  <si>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</si>
  <si>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</si>
  <si>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</si>
  <si>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</si>
  <si>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</si>
  <si>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</si>
  <si>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</si>
  <si>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</si>
  <si>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</si>
  <si>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</si>
  <si>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</si>
  <si>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</si>
  <si>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</si>
  <si>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</si>
  <si>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</si>
  <si>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</si>
  <si>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</si>
  <si>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</si>
  <si>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</si>
  <si>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</si>
  <si>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</si>
  <si>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</si>
  <si>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</si>
  <si>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</si>
  <si>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</si>
  <si>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</si>
  <si>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</si>
  <si>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</si>
  <si>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</si>
  <si>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</si>
  <si>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</si>
  <si>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</si>
  <si>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</si>
  <si>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</si>
  <si>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</si>
  <si>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</si>
  <si>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</si>
  <si>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</si>
  <si>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</si>
  <si>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</si>
  <si>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</si>
  <si>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</si>
  <si>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</si>
  <si>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</si>
  <si>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</si>
  <si>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</si>
  <si>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</si>
  <si>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</si>
  <si>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</si>
  <si>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</si>
  <si>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</si>
  <si>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</si>
  <si>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</si>
  <si>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</si>
  <si>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</si>
  <si>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</si>
  <si>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</si>
  <si>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</si>
  <si>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</si>
  <si>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</si>
  <si>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</si>
  <si>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</si>
  <si>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</si>
  <si>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</si>
  <si>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</si>
  <si>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</si>
  <si>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</si>
  <si>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</si>
  <si>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</si>
  <si>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</si>
  <si>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</si>
  <si>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</si>
  <si>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</si>
  <si>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</si>
  <si>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</si>
  <si>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</si>
  <si>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</si>
  <si>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</si>
  <si>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</si>
  <si>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</si>
  <si>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</si>
  <si>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</si>
  <si>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</si>
  <si>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</si>
  <si>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</si>
  <si>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</si>
  <si>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</si>
  <si>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</si>
  <si>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</si>
  <si>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</si>
  <si>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</si>
  <si>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</si>
  <si>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</si>
  <si>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</si>
  <si>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</si>
  <si>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</si>
  <si>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</si>
  <si>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</si>
  <si>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</si>
  <si>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</si>
  <si>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</si>
  <si>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</si>
  <si>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</si>
  <si>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</si>
  <si>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</si>
  <si>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</si>
  <si>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</si>
  <si>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</si>
  <si>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</si>
  <si>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</si>
  <si>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</si>
  <si>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</si>
  <si>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</si>
  <si>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</si>
  <si>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</si>
  <si>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</si>
  <si>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</si>
  <si>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</si>
  <si>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</si>
  <si>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</si>
  <si>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</si>
  <si>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</si>
  <si>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</si>
  <si>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</si>
  <si>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</si>
  <si>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</si>
  <si>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</si>
  <si>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</si>
  <si>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</si>
  <si>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</si>
  <si>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</si>
  <si>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</si>
  <si>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</si>
  <si>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</si>
  <si>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</si>
  <si>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</si>
  <si>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</si>
  <si>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</si>
  <si>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</si>
  <si>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</si>
  <si>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</si>
  <si>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</si>
  <si>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</si>
  <si>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</si>
  <si>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</si>
  <si>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</si>
  <si>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</si>
  <si>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</si>
  <si>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</si>
  <si>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</si>
  <si>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</si>
  <si>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</si>
  <si>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</si>
  <si>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</si>
  <si>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</si>
  <si>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</si>
  <si>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</si>
  <si>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</si>
  <si>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</si>
  <si>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</si>
  <si>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</si>
  <si>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</si>
  <si>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</si>
  <si>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</si>
  <si>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</si>
  <si>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</si>
  <si>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</si>
  <si>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</si>
  <si>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</si>
  <si>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</si>
  <si>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</si>
  <si>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</si>
  <si>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</si>
  <si>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</si>
  <si>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</si>
  <si>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</si>
  <si>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</si>
  <si>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</si>
  <si>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</si>
  <si>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</si>
  <si>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</si>
  <si>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</si>
  <si>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</si>
  <si>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</si>
  <si>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</si>
  <si>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</si>
  <si>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</si>
  <si>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</si>
  <si>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</si>
  <si>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</si>
  <si>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</si>
  <si>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</si>
  <si>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</si>
  <si>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</si>
  <si>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</si>
  <si>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</si>
  <si>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</si>
  <si>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</si>
  <si>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</si>
  <si>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</si>
  <si>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</si>
  <si>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</si>
  <si>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</si>
  <si>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</si>
  <si>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</si>
  <si>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</si>
  <si>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</si>
  <si>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</si>
  <si>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</si>
  <si>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</si>
  <si>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</si>
  <si>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</si>
  <si>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</si>
  <si>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</si>
  <si>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</si>
  <si>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</si>
  <si>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</si>
  <si>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</si>
  <si>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</si>
  <si>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</si>
  <si>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</si>
  <si>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</si>
  <si>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</si>
  <si>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</si>
  <si>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</si>
  <si>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</si>
  <si>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</si>
  <si>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</si>
  <si>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</si>
  <si>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</si>
  <si>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</si>
  <si>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</si>
  <si>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</si>
  <si>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</si>
  <si>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</si>
  <si>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</si>
  <si>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</si>
  <si>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</si>
  <si>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</si>
  <si>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</si>
  <si>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</si>
  <si>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</si>
  <si>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</si>
  <si>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</si>
  <si>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</si>
  <si>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</si>
  <si>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</si>
  <si>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</si>
  <si>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</si>
  <si>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</si>
  <si>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</si>
  <si>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</si>
  <si>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</si>
  <si>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</si>
  <si>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</si>
  <si>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</si>
  <si>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</si>
  <si>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</si>
  <si>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</si>
  <si>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</si>
  <si>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</si>
  <si>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</si>
  <si>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</si>
  <si>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</si>
  <si>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</si>
  <si>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</si>
  <si>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</si>
  <si>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</si>
  <si>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</si>
  <si>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</si>
  <si>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</si>
  <si>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</si>
  <si>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</si>
  <si>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</si>
  <si>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</si>
  <si>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</si>
  <si>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</si>
  <si>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</si>
  <si>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</si>
  <si>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</si>
  <si>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</si>
  <si>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</si>
  <si>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</si>
  <si>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</si>
  <si>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</si>
  <si>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</si>
  <si>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</si>
  <si>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</si>
  <si>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</si>
  <si>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</si>
  <si>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</si>
  <si>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</si>
  <si>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</si>
  <si>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</si>
  <si>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</si>
  <si>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</si>
  <si>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</si>
  <si>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</si>
  <si>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</si>
  <si>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</si>
  <si>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</si>
  <si>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</si>
  <si>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</si>
  <si>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</si>
  <si>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</si>
  <si>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</si>
  <si>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</si>
  <si>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</si>
  <si>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</si>
  <si>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</si>
  <si>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</si>
  <si>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</si>
  <si>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</si>
  <si>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</si>
  <si>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</si>
  <si>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</si>
  <si>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</si>
  <si>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</si>
  <si>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</si>
  <si>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</si>
  <si>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</si>
  <si>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</si>
  <si>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</si>
  <si>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</si>
  <si>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</si>
  <si>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</si>
  <si>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</si>
  <si>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</si>
  <si>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</si>
  <si>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</si>
  <si>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</si>
  <si>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</si>
  <si>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</si>
  <si>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</si>
  <si>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</si>
  <si>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</si>
  <si>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</si>
  <si>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</si>
  <si>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</si>
  <si>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</si>
  <si>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</si>
  <si>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</si>
  <si>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</si>
  <si>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</si>
  <si>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</si>
  <si>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</si>
  <si>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</si>
  <si>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</si>
  <si>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</si>
  <si>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</si>
  <si>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</si>
  <si>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</si>
  <si>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</si>
  <si>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</si>
  <si>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</si>
  <si>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</si>
  <si>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</si>
  <si>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</si>
  <si>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</si>
  <si>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</si>
  <si>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</si>
  <si>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</si>
  <si>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</si>
  <si>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</si>
  <si>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</si>
  <si>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</si>
  <si>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</si>
  <si>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</si>
  <si>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</si>
  <si>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</si>
  <si>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</si>
  <si>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</si>
  <si>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</si>
  <si>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</si>
  <si>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</si>
  <si>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</si>
  <si>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</si>
  <si>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</si>
  <si>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</si>
  <si>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</si>
  <si>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</si>
  <si>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</si>
  <si>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</si>
  <si>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</si>
  <si>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</si>
  <si>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</si>
  <si>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</si>
  <si>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</si>
  <si>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</si>
  <si>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</si>
  <si>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</si>
  <si>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</si>
  <si>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</si>
  <si>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</si>
  <si>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</si>
  <si>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</si>
  <si>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</si>
  <si>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</si>
  <si>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</si>
  <si>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</si>
  <si>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</si>
  <si>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</si>
  <si>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</si>
  <si>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</si>
  <si>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</si>
  <si>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</si>
  <si>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</si>
  <si>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</si>
  <si>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</si>
  <si>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</si>
  <si>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</si>
  <si>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</si>
  <si>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</si>
  <si>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</si>
  <si>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</si>
  <si>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</si>
  <si>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</si>
  <si>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</si>
  <si>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</si>
  <si>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</si>
  <si>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</si>
  <si>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</si>
  <si>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</si>
  <si>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</si>
  <si>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</si>
  <si>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</si>
  <si>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</si>
  <si>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</si>
  <si>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</si>
  <si>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</si>
  <si>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</si>
  <si>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</si>
  <si>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</si>
  <si>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</si>
  <si>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</si>
  <si>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</si>
  <si>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</si>
  <si>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</si>
  <si>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</si>
  <si>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</si>
  <si>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</si>
  <si>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</si>
  <si>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</si>
  <si>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</si>
  <si>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</si>
  <si>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</si>
  <si>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</si>
  <si>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</si>
  <si>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</si>
  <si>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</si>
  <si>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</si>
  <si>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</si>
  <si>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</si>
  <si>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</si>
  <si>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</si>
  <si>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</si>
  <si>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</si>
  <si>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</si>
  <si>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</si>
  <si>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</si>
  <si>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</si>
  <si>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</si>
  <si>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</si>
  <si>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</si>
  <si>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</si>
  <si>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</si>
  <si>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</si>
  <si>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</si>
  <si>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</si>
  <si>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</si>
  <si>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</si>
  <si>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</si>
  <si>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</si>
  <si>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</si>
  <si>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</si>
  <si>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</si>
  <si>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</si>
  <si>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</si>
  <si>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</si>
  <si>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</si>
  <si>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</si>
  <si>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</si>
  <si>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</si>
  <si>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</si>
  <si>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</si>
  <si>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</si>
  <si>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</si>
  <si>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</si>
  <si>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</si>
  <si>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</si>
  <si>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</si>
  <si>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</si>
  <si>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</si>
  <si>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</si>
  <si>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</si>
  <si>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</si>
  <si>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</si>
  <si>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</si>
  <si>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</si>
  <si>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</si>
  <si>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</si>
  <si>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</si>
  <si>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</si>
  <si>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</si>
  <si>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</si>
  <si>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</si>
  <si>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</si>
  <si>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</si>
  <si>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</si>
  <si>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</si>
  <si>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</si>
  <si>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</si>
  <si>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</si>
  <si>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</si>
  <si>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</si>
  <si>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</si>
  <si>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</si>
  <si>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</si>
  <si>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</si>
  <si>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</si>
  <si>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</si>
  <si>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</si>
  <si>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</si>
  <si>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</si>
  <si>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</si>
  <si>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</si>
  <si>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</si>
  <si>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</si>
  <si>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</si>
  <si>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</si>
  <si>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</si>
  <si>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</si>
  <si>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</si>
  <si>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</si>
  <si>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</si>
  <si>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</si>
  <si>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</si>
  <si>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</si>
  <si>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</si>
  <si>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</si>
  <si>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</si>
  <si>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</si>
  <si>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</si>
  <si>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</si>
  <si>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</si>
  <si>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</si>
  <si>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</si>
  <si>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</si>
  <si>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</si>
  <si>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</si>
  <si>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</si>
  <si>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</si>
  <si>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</si>
  <si>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</si>
  <si>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</si>
  <si>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</si>
  <si>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</si>
  <si>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</si>
  <si>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</si>
  <si>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</si>
  <si>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</si>
  <si>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</si>
  <si>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</si>
  <si>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</si>
  <si>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</si>
  <si>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</si>
  <si>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</si>
  <si>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</si>
  <si>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</si>
  <si>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</si>
  <si>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</si>
  <si>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</si>
  <si>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</si>
  <si>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</si>
  <si>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</si>
  <si>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</si>
  <si>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</si>
  <si>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</si>
  <si>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</si>
  <si>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</si>
  <si>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</si>
  <si>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</si>
  <si>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</si>
  <si>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</si>
  <si>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</si>
  <si>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</si>
  <si>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</si>
  <si>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</si>
  <si>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</si>
  <si>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</si>
  <si>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</si>
  <si>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</si>
  <si>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</si>
  <si>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</si>
  <si>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</si>
  <si>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</si>
  <si>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</si>
  <si>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</si>
  <si>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</si>
  <si>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</si>
  <si>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</si>
  <si>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</si>
  <si>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</si>
  <si>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</si>
  <si>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</si>
  <si>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</si>
  <si>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</si>
  <si>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</si>
  <si>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</si>
  <si>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</si>
  <si>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</si>
  <si>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</si>
  <si>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</si>
  <si>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</si>
  <si>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</si>
  <si>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</si>
  <si>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</si>
  <si>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</si>
  <si>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</si>
  <si>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</si>
  <si>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</si>
  <si>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</si>
  <si>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</si>
  <si>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</si>
  <si>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</si>
  <si>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</si>
  <si>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</si>
  <si>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</si>
  <si>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</si>
  <si>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</si>
  <si>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</si>
  <si>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</si>
  <si>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</si>
  <si>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</si>
  <si>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</si>
  <si>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</si>
  <si>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</si>
  <si>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</si>
  <si>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</si>
  <si>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</si>
  <si>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</si>
  <si>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</si>
  <si>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</si>
  <si>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</si>
  <si>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</si>
  <si>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</si>
  <si>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</si>
  <si>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</si>
  <si>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</si>
  <si>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</si>
  <si>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</si>
  <si>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</si>
  <si>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</si>
  <si>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</si>
  <si>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</si>
  <si>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</si>
  <si>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</si>
  <si>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</si>
  <si>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</si>
  <si>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</si>
  <si>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</si>
  <si>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</si>
  <si>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</si>
  <si>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</si>
  <si>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</si>
  <si>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</si>
  <si>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</si>
  <si>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</si>
  <si>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</si>
  <si>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</si>
  <si>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</si>
  <si>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</si>
  <si>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</si>
  <si>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</si>
  <si>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</si>
  <si>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</si>
  <si>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</si>
  <si>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</si>
  <si>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</si>
  <si>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</si>
  <si>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</si>
  <si>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</si>
  <si>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</si>
  <si>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</si>
  <si>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</si>
  <si>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</si>
  <si>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</si>
  <si>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</si>
  <si>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</si>
  <si>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</si>
  <si>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</si>
  <si>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</si>
  <si>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</si>
  <si>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</si>
  <si>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</si>
  <si>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</si>
  <si>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</si>
  <si>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</si>
  <si>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</si>
  <si>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</si>
  <si>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</si>
  <si>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</si>
  <si>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</si>
  <si>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</si>
  <si>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</si>
  <si>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</si>
  <si>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</si>
  <si>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</si>
  <si>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</si>
  <si>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</si>
  <si>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</si>
  <si>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</si>
  <si>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</si>
  <si>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</si>
  <si>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</si>
  <si>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</si>
  <si>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</si>
  <si>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</si>
  <si>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</si>
  <si>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</si>
  <si>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</si>
  <si>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</si>
  <si>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</si>
  <si>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</si>
  <si>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</si>
  <si>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</si>
  <si>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</si>
  <si>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</si>
  <si>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</si>
  <si>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</si>
  <si>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</si>
  <si>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</si>
  <si>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</si>
  <si>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</si>
  <si>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</si>
  <si>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</si>
  <si>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</si>
  <si>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</si>
  <si>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</si>
  <si>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</si>
  <si>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</si>
  <si>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</si>
  <si>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</si>
  <si>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</si>
  <si>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</si>
  <si>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</si>
  <si>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</si>
  <si>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</si>
  <si>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</si>
  <si>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</si>
  <si>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</si>
  <si>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</si>
  <si>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</si>
  <si>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</si>
  <si>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</si>
  <si>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</si>
  <si>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</si>
  <si>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</si>
  <si>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</si>
  <si>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</si>
  <si>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</si>
  <si>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</si>
  <si>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</si>
  <si>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</si>
  <si>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</si>
  <si>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</si>
  <si>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</si>
  <si>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</si>
  <si>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</si>
  <si>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</si>
  <si>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</si>
  <si>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</si>
  <si>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</si>
  <si>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</si>
  <si>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</si>
  <si>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</si>
  <si>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</si>
  <si>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</si>
  <si>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</si>
  <si>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</si>
  <si>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</si>
  <si>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</si>
  <si>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</si>
  <si>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</si>
  <si>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</si>
  <si>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</si>
  <si>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</si>
  <si>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</si>
  <si>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</si>
  <si>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</si>
  <si>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</si>
  <si>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</si>
  <si>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</si>
  <si>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</si>
  <si>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</si>
  <si>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</si>
  <si>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</si>
  <si>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</si>
  <si>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</si>
  <si>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</si>
  <si>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</si>
  <si>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</si>
  <si>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</si>
  <si>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</si>
  <si>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</si>
  <si>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</si>
  <si>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</si>
  <si>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</si>
  <si>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</si>
  <si>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</si>
  <si>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</si>
  <si>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</si>
  <si>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</si>
  <si>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</si>
  <si>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</si>
  <si>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</si>
  <si>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</si>
  <si>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</si>
  <si>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</si>
  <si>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</si>
  <si>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</si>
  <si>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</si>
  <si>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</si>
  <si>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</si>
  <si>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</si>
  <si>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</si>
  <si>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</si>
  <si>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</si>
  <si>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</si>
  <si>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</si>
  <si>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</si>
  <si>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</si>
  <si>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</si>
  <si>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</si>
  <si>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</si>
  <si>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</si>
  <si>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</si>
  <si>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</si>
  <si>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</si>
  <si>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</si>
  <si>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</si>
  <si>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</si>
  <si>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</si>
  <si>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</si>
  <si>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</si>
  <si>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</si>
  <si>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</si>
  <si>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</si>
  <si>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</si>
  <si>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</si>
  <si>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</si>
  <si>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</si>
  <si>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</si>
  <si>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</si>
  <si>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</si>
  <si>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</si>
  <si>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</si>
  <si>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</si>
  <si>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</si>
  <si>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</si>
  <si>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</si>
  <si>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</si>
  <si>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</si>
  <si>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</si>
  <si>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</si>
  <si>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</si>
  <si>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</si>
  <si>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</si>
  <si>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</si>
  <si>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</si>
  <si>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</si>
  <si>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</si>
  <si>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</si>
  <si>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</si>
  <si>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</si>
  <si>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</si>
  <si>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</si>
  <si>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</si>
  <si>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</si>
  <si>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</si>
  <si>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</si>
  <si>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</si>
  <si>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</si>
  <si>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</si>
  <si>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</si>
  <si>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</si>
  <si>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</si>
  <si>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</si>
  <si>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</si>
  <si>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</si>
  <si>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</si>
  <si>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</si>
  <si>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</si>
  <si>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</si>
  <si>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</si>
  <si>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</si>
  <si>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</si>
  <si>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</si>
  <si>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</si>
  <si>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</si>
  <si>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</si>
  <si>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</si>
  <si>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</si>
  <si>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</si>
  <si>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</si>
  <si>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</si>
  <si>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</si>
  <si>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</si>
  <si>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</si>
  <si>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</si>
  <si>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</si>
  <si>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</si>
  <si>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</si>
  <si>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</si>
  <si>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</si>
  <si>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</si>
  <si>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</si>
  <si>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</si>
  <si>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</si>
  <si>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</si>
  <si>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</si>
  <si>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</si>
  <si>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</si>
  <si>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</si>
  <si>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</si>
  <si>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</si>
  <si>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</si>
  <si>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</si>
  <si>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</si>
  <si>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</si>
  <si>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</si>
  <si>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</si>
  <si>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</si>
  <si>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</si>
  <si>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</si>
  <si>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</si>
  <si>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</si>
  <si>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</si>
  <si>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</si>
  <si>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</si>
  <si>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</si>
  <si>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</si>
  <si>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</si>
  <si>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</si>
  <si>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</si>
  <si>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</si>
  <si>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</si>
  <si>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</si>
  <si>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</si>
  <si>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</si>
  <si>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</si>
  <si>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</si>
  <si>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</si>
  <si>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</si>
  <si>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</si>
  <si>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</si>
  <si>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</si>
  <si>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</si>
  <si>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</si>
  <si>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</si>
  <si>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</si>
  <si>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</si>
  <si>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</si>
  <si>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</si>
  <si>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</si>
  <si>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</si>
  <si>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</si>
  <si>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</si>
  <si>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</si>
  <si>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</si>
  <si>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</si>
  <si>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</si>
  <si>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</si>
  <si>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</si>
  <si>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</si>
  <si>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</si>
  <si>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</si>
  <si>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</si>
  <si>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</si>
  <si>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</si>
  <si>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</si>
  <si>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</si>
  <si>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</si>
  <si>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</si>
  <si>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</si>
  <si>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</si>
  <si>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</si>
  <si>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</si>
  <si>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</si>
  <si>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</si>
  <si>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</si>
  <si>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</si>
  <si>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</si>
  <si>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</si>
  <si>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</si>
  <si>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</si>
  <si>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</si>
  <si>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</si>
  <si>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</si>
  <si>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</si>
  <si>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</si>
  <si>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</si>
  <si>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</si>
  <si>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</si>
  <si>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</si>
  <si>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</si>
  <si>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</si>
  <si>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</si>
  <si>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</si>
  <si>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</si>
  <si>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</si>
  <si>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</si>
  <si>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</si>
  <si>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</si>
  <si>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</si>
  <si>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</si>
  <si>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</si>
  <si>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</si>
  <si>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</si>
  <si>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</si>
  <si>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</si>
  <si>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</si>
  <si>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</si>
  <si>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</si>
  <si>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</si>
  <si>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</si>
  <si>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</si>
  <si>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</si>
  <si>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</si>
  <si>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</si>
  <si>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</si>
  <si>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</si>
  <si>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</si>
  <si>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</si>
  <si>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</si>
  <si>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</si>
  <si>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</si>
  <si>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</si>
  <si>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</si>
  <si>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</si>
  <si>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</si>
  <si>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</si>
  <si>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</si>
  <si>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</si>
  <si>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</si>
  <si>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</si>
  <si>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</si>
  <si>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</si>
  <si>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</si>
  <si>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</si>
  <si>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</si>
  <si>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</si>
  <si>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</si>
  <si>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</si>
  <si>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</si>
  <si>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</si>
  <si>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</si>
  <si>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</si>
  <si>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</si>
  <si>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</si>
  <si>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</si>
  <si>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</si>
  <si>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</si>
  <si>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</si>
  <si>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</si>
  <si>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</si>
  <si>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</si>
  <si>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</si>
  <si>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</si>
  <si>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</si>
  <si>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</si>
  <si>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</si>
  <si>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</si>
  <si>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</si>
  <si>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</si>
  <si>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</si>
  <si>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</si>
  <si>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</si>
  <si>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</si>
  <si>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</si>
  <si>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</si>
  <si>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</si>
  <si>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</si>
  <si>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</si>
  <si>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</si>
  <si>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</si>
  <si>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</si>
  <si>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</si>
  <si>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</si>
  <si>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</si>
  <si>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</si>
  <si>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</si>
  <si>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</si>
  <si>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</si>
  <si>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</si>
  <si>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</si>
  <si>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</si>
  <si>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</si>
  <si>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</si>
  <si>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</si>
  <si>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</si>
  <si>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</si>
  <si>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</si>
  <si>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</si>
  <si>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</si>
  <si>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</si>
  <si>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</si>
  <si>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</si>
  <si>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</si>
  <si>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</si>
  <si>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</si>
  <si>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</si>
  <si>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</si>
  <si>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</si>
  <si>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</si>
  <si>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</si>
  <si>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</si>
  <si>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</si>
  <si>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</si>
  <si>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</si>
  <si>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</si>
  <si>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</si>
  <si>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</si>
  <si>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</si>
  <si>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</si>
  <si>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</si>
  <si>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</si>
  <si>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</si>
  <si>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</si>
  <si>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</si>
  <si>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</si>
  <si>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</si>
  <si>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</si>
  <si>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</si>
  <si>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</si>
  <si>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</si>
  <si>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</si>
  <si>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</si>
  <si>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</si>
  <si>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</si>
  <si>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</si>
  <si>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</si>
  <si>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</si>
  <si>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</si>
  <si>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</si>
  <si>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</si>
  <si>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</si>
  <si>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</si>
  <si>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</si>
  <si>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</si>
  <si>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</si>
  <si>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</si>
  <si>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</si>
  <si>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</si>
  <si>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</si>
  <si>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</si>
  <si>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</si>
  <si>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</si>
  <si>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</si>
  <si>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</si>
  <si>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</si>
  <si>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</si>
  <si>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</si>
  <si>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</si>
  <si>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</si>
  <si>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</si>
  <si>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</si>
  <si>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</si>
  <si>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</si>
  <si>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</si>
  <si>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</si>
  <si>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</si>
  <si>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</si>
  <si>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</si>
  <si>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</si>
  <si>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</si>
  <si>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</si>
  <si>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</si>
  <si>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</si>
  <si>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</si>
  <si>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</si>
  <si>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</si>
  <si>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</si>
  <si>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</si>
  <si>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</si>
  <si>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</si>
  <si>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</si>
  <si>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</si>
  <si>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</si>
  <si>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</si>
  <si>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</si>
  <si>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</si>
  <si>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</si>
  <si>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</si>
  <si>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</si>
  <si>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</si>
  <si>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</si>
  <si>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</si>
  <si>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</si>
  <si>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</si>
  <si>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</si>
  <si>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</si>
  <si>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</si>
  <si>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</si>
  <si>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</si>
  <si>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</si>
  <si>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</si>
  <si>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</si>
  <si>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</si>
  <si>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</si>
  <si>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</si>
  <si>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</si>
  <si>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</si>
  <si>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</si>
  <si>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</si>
  <si>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</si>
  <si>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</si>
  <si>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</si>
  <si>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</si>
  <si>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</si>
  <si>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</si>
  <si>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</si>
  <si>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</si>
  <si>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</si>
  <si>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</si>
  <si>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</si>
  <si>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</si>
  <si>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</si>
  <si>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</si>
  <si>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</si>
  <si>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</si>
  <si>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</si>
  <si>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</si>
  <si>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</si>
  <si>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</si>
  <si>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</si>
  <si>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</si>
  <si>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</si>
  <si>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</si>
  <si>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</si>
  <si>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</si>
  <si>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</si>
  <si>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</si>
  <si>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</si>
  <si>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</si>
  <si>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</si>
  <si>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</si>
  <si>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</si>
  <si>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</si>
  <si>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</si>
  <si>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</si>
  <si>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</si>
  <si>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</si>
  <si>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</si>
  <si>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</si>
  <si>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</si>
  <si>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</si>
  <si>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</si>
  <si>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</si>
  <si>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</si>
  <si>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</si>
  <si>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</si>
  <si>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</si>
  <si>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</si>
  <si>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</si>
  <si>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</si>
  <si>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</si>
  <si>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</si>
  <si>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</si>
  <si>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</si>
  <si>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</si>
  <si>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</si>
  <si>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</si>
  <si>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</si>
  <si>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</si>
  <si>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</si>
  <si>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</si>
  <si>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</si>
  <si>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</si>
  <si>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</si>
  <si>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</si>
  <si>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</si>
  <si>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</si>
  <si>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</si>
  <si>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</si>
  <si>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</si>
  <si>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</si>
  <si>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</si>
  <si>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</si>
  <si>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</si>
  <si>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</si>
  <si>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</si>
  <si>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</si>
  <si>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</si>
  <si>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</si>
  <si>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</si>
  <si>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</si>
  <si>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</si>
  <si>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</si>
  <si>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</si>
  <si>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</si>
  <si>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</si>
  <si>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</si>
  <si>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</si>
  <si>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</si>
  <si>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</si>
  <si>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</si>
  <si>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</si>
  <si>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</si>
  <si>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</si>
  <si>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</si>
  <si>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</si>
  <si>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</si>
  <si>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</si>
  <si>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</si>
  <si>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</si>
  <si>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</si>
  <si>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</si>
  <si>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</si>
  <si>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</si>
  <si>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</si>
  <si>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</si>
  <si>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</si>
  <si>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</si>
  <si>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</si>
  <si>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</si>
  <si>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</si>
  <si>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</si>
  <si>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</si>
  <si>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</si>
  <si>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</si>
  <si>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</si>
  <si>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</si>
  <si>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</si>
  <si>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</si>
  <si>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</si>
  <si>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</si>
  <si>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</si>
  <si>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</si>
  <si>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</si>
  <si>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</si>
  <si>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</si>
  <si>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</si>
  <si>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</si>
  <si>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</si>
  <si>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</si>
  <si>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</si>
  <si>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</si>
  <si>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</si>
  <si>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</si>
  <si>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</si>
  <si>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</si>
  <si>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</si>
  <si>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</si>
  <si>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</si>
  <si>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</si>
  <si>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</si>
  <si>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</si>
  <si>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</si>
  <si>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</si>
  <si>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</si>
  <si>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</si>
  <si>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</si>
  <si>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</si>
  <si>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</si>
  <si>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</si>
  <si>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</si>
  <si>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</si>
  <si>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</si>
  <si>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</si>
  <si>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</si>
  <si>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</si>
  <si>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</si>
  <si>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</si>
  <si>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</si>
  <si>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</si>
  <si>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</si>
  <si>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</si>
  <si>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</si>
  <si>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</si>
  <si>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</si>
  <si>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</si>
  <si>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</si>
  <si>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</si>
  <si>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</si>
  <si>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</si>
  <si>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</si>
  <si>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</si>
  <si>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</si>
  <si>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</si>
  <si>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</si>
  <si>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</si>
  <si>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</si>
  <si>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</si>
  <si>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</si>
  <si>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</si>
  <si>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</si>
  <si>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</si>
  <si>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</si>
  <si>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</si>
  <si>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</si>
  <si>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</si>
  <si>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</si>
  <si>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</si>
  <si>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</si>
  <si>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</si>
  <si>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</si>
  <si>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</si>
  <si>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</si>
  <si>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</si>
  <si>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</si>
  <si>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</si>
  <si>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</si>
  <si>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</si>
  <si>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</si>
  <si>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</si>
  <si>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</si>
  <si>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</si>
  <si>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</si>
  <si>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</si>
  <si>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</si>
  <si>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</si>
  <si>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</si>
  <si>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</si>
  <si>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</si>
  <si>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</si>
  <si>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</si>
  <si>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</si>
  <si>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</si>
  <si>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</si>
  <si>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</si>
  <si>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</si>
  <si>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</si>
  <si>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</si>
  <si>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</si>
  <si>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</si>
  <si>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</si>
  <si>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</si>
  <si>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</si>
  <si>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</si>
  <si>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</si>
  <si>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</si>
  <si>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</si>
  <si>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</si>
  <si>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</si>
  <si>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</si>
  <si>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</si>
  <si>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</si>
  <si>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</si>
  <si>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</si>
  <si>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</si>
  <si>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</si>
  <si>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</si>
  <si>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</si>
  <si>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</si>
  <si>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</si>
  <si>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</si>
  <si>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</si>
  <si>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</si>
  <si>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</si>
  <si>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</si>
  <si>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</si>
  <si>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</si>
  <si>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</si>
  <si>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</si>
  <si>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</si>
  <si>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</si>
  <si>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</si>
  <si>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</si>
  <si>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</si>
  <si>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</si>
  <si>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</si>
  <si>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</si>
  <si>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</si>
  <si>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</si>
  <si>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</si>
  <si>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</si>
  <si>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</si>
  <si>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</si>
  <si>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</si>
  <si>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</si>
  <si>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</si>
  <si>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</si>
  <si>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</si>
  <si>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</si>
  <si>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</si>
  <si>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</si>
  <si>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</si>
  <si>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</si>
  <si>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</si>
  <si>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</si>
  <si>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</si>
  <si>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</si>
  <si>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</si>
  <si>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</si>
  <si>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</si>
  <si>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</si>
  <si>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</si>
  <si>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</si>
  <si>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</si>
  <si>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</si>
  <si>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</si>
  <si>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</si>
  <si>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</si>
  <si>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</si>
  <si>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</si>
  <si>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</si>
  <si>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</si>
  <si>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</si>
  <si>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</si>
  <si>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</si>
  <si>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</si>
  <si>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</si>
  <si>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</si>
  <si>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</si>
  <si>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</si>
  <si>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</si>
  <si>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</si>
  <si>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</si>
  <si>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</si>
  <si>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</si>
  <si>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</si>
  <si>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</si>
  <si>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</si>
  <si>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</si>
  <si>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</si>
  <si>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</si>
  <si>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</si>
  <si>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</si>
  <si>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</si>
  <si>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</si>
  <si>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</si>
  <si>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</si>
  <si>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</si>
  <si>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</si>
  <si>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</si>
  <si>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</si>
  <si>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</si>
  <si>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</si>
  <si>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</si>
  <si>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</si>
  <si>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</si>
  <si>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</si>
  <si>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</si>
  <si>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</si>
  <si>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</si>
  <si>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</si>
  <si>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</si>
  <si>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</si>
  <si>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</si>
  <si>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</si>
  <si>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</si>
  <si>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</si>
  <si>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</si>
  <si>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</si>
  <si>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</si>
  <si>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</si>
  <si>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</si>
  <si>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</si>
  <si>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</si>
  <si>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</si>
  <si>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</si>
  <si>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</si>
  <si>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</si>
  <si>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</si>
  <si>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</si>
  <si>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</si>
  <si>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</si>
  <si>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</si>
  <si>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</si>
  <si>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</si>
  <si>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</si>
  <si>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</si>
  <si>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</si>
  <si>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</si>
  <si>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</si>
  <si>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</si>
  <si>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</si>
  <si>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</si>
  <si>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</si>
  <si>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</si>
  <si>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</si>
  <si>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</si>
  <si>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</si>
  <si>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</si>
  <si>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</si>
  <si>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</si>
  <si>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</si>
  <si>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</si>
  <si>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</si>
  <si>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</si>
  <si>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</si>
  <si>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</si>
  <si>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</si>
  <si>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</si>
  <si>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</si>
  <si>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</si>
  <si>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</si>
  <si>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</si>
  <si>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</si>
  <si>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</si>
  <si>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</si>
  <si>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</si>
  <si>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</si>
  <si>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</si>
  <si>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</si>
  <si>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</si>
  <si>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</si>
  <si>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</si>
  <si>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</si>
  <si>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</si>
  <si>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</si>
  <si>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</si>
  <si>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</si>
  <si>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</si>
  <si>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</si>
  <si>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</si>
  <si>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</si>
  <si>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</si>
  <si>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</si>
  <si>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</si>
  <si>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</si>
  <si>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</si>
  <si>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</si>
  <si>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</si>
  <si>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</si>
  <si>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</si>
  <si>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</si>
  <si>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</si>
  <si>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</si>
  <si>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</si>
  <si>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</si>
  <si>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</si>
  <si>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</si>
  <si>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</si>
  <si>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</si>
  <si>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</si>
  <si>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</si>
  <si>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</si>
  <si>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</si>
  <si>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</si>
  <si>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</si>
  <si>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</si>
  <si>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</si>
  <si>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</si>
  <si>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</si>
  <si>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</si>
  <si>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</si>
  <si>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</si>
  <si>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</si>
  <si>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</si>
  <si>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</si>
  <si>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</si>
  <si>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</si>
  <si>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</si>
  <si>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</si>
  <si>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</si>
  <si>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</si>
  <si>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</si>
  <si>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</si>
  <si>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</si>
  <si>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</si>
  <si>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</si>
  <si>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</si>
  <si>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</si>
  <si>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</si>
  <si>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</si>
  <si>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</si>
  <si>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</si>
  <si>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</si>
  <si>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</si>
  <si>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</si>
  <si>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</si>
  <si>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</si>
  <si>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</si>
  <si>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</si>
  <si>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</si>
  <si>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</si>
  <si>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</si>
  <si>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</si>
  <si>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</si>
  <si>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</si>
  <si>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</si>
  <si>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</si>
  <si>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</si>
  <si>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</si>
  <si>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</si>
  <si>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</si>
  <si>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</si>
  <si>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</si>
  <si>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</si>
  <si>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</si>
  <si>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</si>
  <si>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</si>
  <si>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</si>
  <si>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</si>
  <si>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</si>
  <si>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</si>
  <si>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</si>
  <si>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</si>
  <si>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</si>
  <si>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</si>
  <si>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</si>
  <si>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</si>
  <si>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</si>
  <si>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</si>
  <si>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</si>
  <si>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</si>
  <si>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</si>
  <si>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</si>
  <si>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</si>
  <si>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</si>
  <si>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</si>
  <si>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</si>
  <si>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</si>
  <si>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</si>
  <si>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</si>
  <si>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</si>
  <si>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</si>
  <si>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</si>
  <si>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</si>
  <si>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</si>
  <si>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</si>
  <si>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</si>
  <si>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</si>
  <si>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</si>
  <si>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</si>
  <si>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</si>
  <si>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</si>
  <si>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</si>
  <si>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</si>
  <si>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</si>
  <si>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</si>
  <si>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</si>
  <si>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</si>
  <si>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</si>
  <si>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</si>
  <si>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</si>
  <si>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</si>
  <si>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</si>
  <si>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</si>
  <si>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</si>
  <si>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</si>
  <si>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</si>
  <si>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</si>
  <si>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</si>
  <si>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</si>
  <si>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</si>
  <si>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</si>
  <si>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</si>
  <si>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</si>
  <si>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</si>
  <si>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</si>
  <si>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</si>
  <si>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</si>
  <si>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</si>
  <si>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</si>
  <si>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</si>
  <si>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</si>
  <si>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</si>
  <si>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</si>
  <si>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</si>
  <si>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</si>
  <si>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</si>
  <si>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</si>
  <si>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</si>
  <si>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</si>
  <si>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</si>
  <si>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</si>
  <si>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</si>
  <si>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</si>
  <si>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</si>
  <si>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</si>
  <si>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</si>
  <si>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</si>
  <si>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</si>
  <si>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</si>
  <si>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</si>
  <si>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</si>
  <si>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</si>
  <si>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</si>
  <si>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</si>
  <si>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</si>
  <si>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</si>
  <si>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</si>
  <si>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</si>
  <si>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</si>
  <si>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</si>
  <si>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</si>
  <si>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</si>
  <si>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</si>
  <si>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</si>
  <si>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</si>
  <si>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</si>
  <si>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</si>
  <si>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</si>
  <si>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</si>
  <si>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</si>
  <si>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</si>
  <si>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</si>
  <si>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</si>
  <si>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</si>
  <si>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</si>
  <si>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</si>
  <si>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</si>
  <si>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</si>
  <si>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</si>
  <si>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</si>
  <si>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</si>
  <si>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</si>
  <si>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</si>
  <si>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</si>
  <si>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</si>
  <si>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</si>
  <si>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</si>
  <si>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</si>
  <si>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</si>
  <si>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</si>
  <si>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</si>
  <si>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</si>
  <si>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</si>
  <si>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</si>
  <si>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</si>
  <si>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</si>
  <si>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</si>
  <si>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</si>
  <si>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</si>
  <si>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</si>
  <si>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</si>
  <si>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</si>
  <si>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</si>
  <si>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</si>
  <si>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</si>
  <si>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</si>
  <si>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</si>
  <si>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</si>
  <si>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</si>
  <si>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</si>
  <si>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</si>
  <si>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</si>
  <si>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</si>
  <si>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</si>
  <si>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</si>
  <si>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</si>
  <si>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</si>
  <si>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</si>
  <si>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</si>
  <si>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</si>
  <si>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</si>
  <si>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</si>
  <si>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</si>
  <si>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</si>
  <si>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</si>
  <si>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</si>
  <si>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</si>
  <si>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</si>
  <si>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</si>
  <si>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</si>
  <si>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</si>
  <si>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</si>
  <si>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</si>
  <si>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</si>
  <si>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</si>
  <si>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</si>
  <si>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</si>
  <si>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</si>
  <si>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</si>
  <si>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</si>
  <si>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</si>
  <si>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</si>
  <si>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</si>
  <si>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</si>
  <si>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</si>
  <si>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</si>
  <si>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</si>
  <si>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</si>
  <si>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</si>
  <si>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</si>
  <si>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</si>
  <si>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</si>
  <si>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</si>
  <si>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</si>
  <si>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</si>
  <si>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</si>
  <si>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</si>
  <si>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</si>
  <si>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</si>
  <si>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</si>
  <si>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</si>
  <si>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</si>
  <si>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</si>
  <si>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</si>
  <si>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</si>
  <si>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</si>
  <si>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</si>
  <si>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</si>
  <si>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</si>
  <si>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</si>
  <si>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</si>
  <si>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</si>
  <si>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</si>
  <si>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</si>
  <si>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</si>
  <si>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</si>
  <si>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</si>
  <si>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</si>
  <si>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</si>
  <si>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</si>
  <si>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</si>
  <si>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</si>
  <si>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</si>
  <si>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</si>
  <si>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</si>
  <si>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</si>
  <si>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</si>
  <si>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</si>
  <si>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</si>
  <si>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</si>
  <si>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</si>
  <si>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</si>
  <si>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</si>
  <si>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</si>
  <si>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</si>
  <si>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</si>
  <si>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</si>
  <si>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</si>
  <si>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</si>
  <si>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</si>
  <si>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</si>
  <si>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</si>
  <si>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</si>
  <si>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</si>
  <si>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</si>
  <si>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</si>
  <si>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</si>
  <si>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</si>
  <si>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</si>
  <si>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</si>
  <si>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</si>
  <si>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</si>
  <si>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</si>
  <si>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</si>
  <si>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</si>
  <si>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</si>
  <si>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</si>
  <si>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</si>
  <si>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</si>
  <si>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</si>
  <si>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</si>
  <si>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</si>
  <si>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</si>
  <si>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</si>
  <si>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</si>
  <si>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</si>
  <si>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</si>
  <si>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</si>
  <si>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</si>
  <si>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</si>
  <si>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</si>
  <si>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</si>
  <si>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</si>
  <si>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</si>
  <si>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</si>
  <si>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</si>
  <si>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</si>
  <si>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</si>
  <si>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</si>
  <si>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</si>
  <si>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</si>
  <si>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</si>
  <si>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</si>
  <si>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</si>
  <si>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</si>
  <si>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</si>
  <si>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</si>
  <si>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</si>
  <si>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</si>
  <si>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</si>
  <si>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</si>
  <si>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</si>
  <si>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</si>
  <si>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</si>
  <si>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</si>
  <si>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</si>
  <si>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</si>
  <si>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</si>
  <si>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</si>
  <si>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</si>
  <si>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</si>
  <si>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</si>
  <si>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</si>
  <si>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</si>
  <si>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</si>
  <si>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</si>
  <si>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</si>
  <si>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</si>
  <si>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</si>
  <si>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</si>
  <si>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</si>
  <si>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</si>
  <si>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</si>
  <si>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</si>
  <si>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</si>
  <si>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</si>
  <si>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</si>
  <si>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</si>
  <si>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</si>
  <si>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</si>
  <si>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</si>
  <si>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</si>
  <si>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</si>
  <si>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</si>
  <si>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</si>
  <si>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</si>
  <si>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</si>
  <si>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</si>
  <si>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</si>
  <si>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</si>
  <si>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</si>
  <si>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</si>
  <si>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</si>
  <si>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</si>
  <si>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</si>
  <si>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</si>
  <si>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</si>
  <si>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</si>
  <si>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</si>
  <si>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</si>
  <si>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</si>
  <si>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</si>
  <si>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</si>
  <si>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</si>
  <si>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</si>
  <si>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</si>
  <si>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</si>
  <si>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</si>
  <si>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</si>
  <si>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</si>
  <si>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</si>
  <si>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</si>
  <si>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</si>
  <si>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</si>
  <si>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</si>
  <si>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</si>
  <si>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</si>
  <si>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</si>
  <si>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</si>
  <si>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</si>
  <si>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</si>
  <si>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</si>
  <si>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</si>
  <si>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</si>
  <si>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</si>
  <si>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</si>
  <si>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</si>
  <si>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</si>
  <si>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</si>
  <si>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</si>
  <si>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</si>
  <si>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</si>
  <si>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</si>
  <si>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</si>
  <si>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</si>
  <si>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</si>
  <si>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</si>
  <si>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</si>
  <si>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</si>
  <si>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</si>
  <si>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</si>
  <si>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</si>
  <si>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</si>
  <si>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</si>
  <si>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</si>
  <si>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</si>
  <si>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</si>
  <si>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</si>
  <si>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</si>
  <si>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</si>
  <si>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</si>
  <si>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</si>
  <si>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</si>
  <si>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</si>
  <si>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</si>
  <si>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</si>
  <si>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</si>
  <si>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</si>
  <si>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</si>
  <si>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</si>
  <si>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</si>
  <si>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</si>
  <si>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</si>
  <si>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</si>
  <si>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</si>
  <si>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</si>
  <si>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</si>
  <si>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</si>
  <si>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</si>
  <si>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</si>
  <si>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</si>
  <si>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</si>
  <si>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</si>
  <si>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</si>
  <si>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</si>
  <si>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</si>
  <si>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</si>
  <si>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</si>
  <si>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</si>
  <si>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</si>
  <si>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</si>
  <si>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</si>
  <si>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</si>
  <si>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</si>
  <si>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</si>
  <si>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</si>
  <si>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</si>
  <si>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</si>
  <si>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</si>
  <si>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</si>
  <si>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</si>
  <si>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</si>
  <si>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</si>
  <si>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</si>
  <si>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</si>
  <si>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</si>
  <si>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</si>
  <si>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</si>
  <si>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</si>
  <si>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</si>
  <si>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</si>
  <si>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</si>
  <si>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</si>
  <si>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</si>
  <si>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</si>
  <si>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</si>
  <si>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</si>
  <si>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</si>
  <si>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</si>
  <si>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</si>
  <si>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</si>
  <si>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</si>
  <si>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</si>
  <si>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</si>
  <si>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</si>
  <si>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</si>
  <si>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</si>
  <si>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</si>
  <si>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</si>
  <si>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</si>
  <si>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</si>
  <si>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</si>
  <si>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</si>
  <si>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</si>
  <si>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</si>
  <si>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</si>
  <si>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</si>
  <si>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</si>
  <si>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</si>
  <si>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</si>
  <si>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</si>
  <si>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</si>
  <si>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</si>
  <si>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</si>
  <si>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</si>
  <si>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</si>
  <si>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</si>
  <si>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</si>
  <si>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</si>
  <si>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</si>
  <si>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</si>
  <si>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</si>
  <si>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</si>
  <si>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</si>
  <si>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</si>
  <si>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</si>
  <si>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</si>
  <si>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</si>
  <si>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</si>
  <si>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</si>
  <si>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</si>
  <si>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</si>
  <si>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</si>
  <si>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</si>
  <si>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</si>
  <si>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</si>
  <si>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</si>
  <si>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</si>
  <si>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</si>
  <si>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</si>
  <si>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</si>
  <si>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</si>
  <si>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</si>
  <si>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</si>
  <si>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</si>
  <si>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</si>
  <si>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</si>
  <si>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</si>
  <si>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</si>
  <si>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</si>
  <si>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</si>
  <si>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</si>
  <si>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</si>
  <si>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</si>
  <si>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</si>
  <si>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</si>
  <si>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</si>
  <si>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</si>
  <si>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</si>
  <si>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</si>
  <si>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</si>
  <si>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</si>
  <si>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</si>
  <si>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</si>
  <si>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</si>
  <si>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</si>
  <si>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</si>
  <si>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</si>
  <si>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</si>
  <si>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</si>
  <si>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</si>
  <si>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</si>
  <si>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</si>
  <si>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</si>
  <si>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</si>
  <si>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</si>
  <si>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</si>
  <si>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</si>
  <si>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</si>
  <si>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</si>
  <si>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</si>
  <si>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</si>
  <si>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</si>
  <si>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</si>
  <si>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</si>
  <si>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</si>
  <si>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</si>
  <si>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</si>
  <si>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</si>
  <si>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</si>
  <si>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</si>
  <si>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</si>
  <si>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</si>
  <si>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</si>
  <si>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</si>
  <si>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</si>
  <si>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</si>
  <si>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</si>
  <si>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</si>
  <si>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</si>
  <si>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</si>
  <si>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</si>
  <si>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</si>
  <si>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</si>
  <si>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</si>
  <si>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</si>
  <si>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</si>
  <si>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</si>
  <si>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</si>
  <si>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</si>
  <si>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</si>
  <si>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</si>
  <si>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</si>
  <si>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</si>
  <si>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</si>
  <si>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</si>
  <si>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</si>
  <si>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</si>
  <si>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</si>
  <si>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</si>
  <si>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</si>
  <si>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</si>
  <si>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</si>
  <si>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</si>
  <si>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</si>
  <si>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</si>
  <si>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</si>
  <si>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</si>
  <si>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</si>
  <si>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</si>
  <si>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</si>
  <si>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</si>
  <si>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</si>
  <si>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</si>
  <si>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</si>
  <si>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</si>
  <si>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</si>
  <si>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</si>
  <si>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</si>
  <si>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</si>
  <si>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</si>
  <si>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</si>
  <si>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</si>
  <si>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</si>
  <si>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</si>
  <si>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</si>
  <si>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</si>
  <si>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</si>
  <si>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</si>
  <si>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</si>
  <si>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</si>
  <si>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</si>
  <si>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</si>
  <si>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</si>
  <si>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</si>
  <si>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</si>
  <si>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</si>
  <si>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</si>
  <si>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</si>
  <si>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</si>
  <si>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</si>
  <si>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</si>
  <si>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</si>
  <si>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</si>
  <si>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</si>
  <si>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</si>
  <si>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</si>
  <si>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</si>
  <si>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</si>
  <si>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</si>
  <si>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</si>
  <si>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</si>
  <si>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</si>
  <si>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</si>
  <si>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</si>
  <si>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</si>
  <si>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</si>
  <si>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</si>
  <si>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</si>
  <si>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</si>
  <si>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</si>
  <si>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</si>
  <si>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</si>
  <si>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</si>
  <si>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</si>
  <si>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</si>
  <si>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</si>
  <si>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</si>
  <si>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</si>
  <si>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</si>
  <si>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</si>
  <si>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</si>
  <si>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</si>
  <si>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</si>
  <si>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</si>
  <si>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</si>
  <si>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</si>
  <si>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</si>
  <si>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</si>
  <si>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</si>
  <si>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</si>
  <si>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</si>
  <si>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</si>
  <si>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</si>
  <si>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</si>
  <si>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</si>
  <si>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</si>
  <si>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</si>
  <si>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</si>
  <si>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</si>
  <si>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</si>
  <si>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</si>
  <si>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</si>
  <si>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</si>
  <si>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</si>
  <si>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</si>
  <si>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</si>
  <si>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</si>
  <si>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</si>
  <si>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</si>
  <si>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</si>
  <si>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</si>
  <si>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</si>
  <si>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</si>
  <si>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</si>
  <si>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</si>
  <si>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</si>
  <si>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</si>
  <si>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</si>
  <si>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</si>
  <si>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</si>
  <si>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</si>
  <si>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</si>
  <si>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</si>
  <si>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</si>
  <si>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</si>
  <si>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</si>
  <si>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</si>
  <si>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</si>
  <si>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</si>
  <si>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</si>
  <si>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</si>
  <si>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</si>
  <si>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</si>
  <si>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</si>
  <si>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</si>
  <si>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</si>
  <si>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</si>
  <si>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</si>
  <si>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</si>
  <si>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</si>
  <si>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</si>
  <si>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</si>
  <si>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</si>
  <si>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</si>
  <si>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</si>
  <si>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</si>
  <si>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</si>
  <si>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</si>
  <si>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</si>
  <si>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</si>
  <si>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</si>
  <si>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</si>
  <si>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</si>
  <si>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</si>
  <si>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</si>
  <si>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</si>
  <si>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</si>
  <si>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</si>
  <si>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</si>
  <si>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</si>
  <si>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</si>
  <si>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</si>
  <si>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</si>
  <si>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</si>
  <si>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</si>
  <si>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</si>
  <si>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</si>
  <si>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</si>
  <si>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</si>
  <si>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</si>
  <si>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</si>
  <si>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</si>
  <si>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</si>
  <si>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</si>
  <si>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</si>
  <si>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</si>
  <si>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</si>
  <si>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</si>
  <si>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</si>
  <si>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</si>
  <si>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</si>
  <si>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</si>
  <si>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</si>
  <si>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</si>
  <si>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</si>
  <si>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</si>
  <si>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</si>
  <si>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</si>
  <si>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</si>
  <si>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</si>
  <si>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</si>
  <si>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</si>
  <si>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</si>
  <si>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</si>
  <si>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</si>
  <si>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</si>
  <si>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</si>
  <si>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</si>
  <si>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</si>
  <si>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</si>
  <si>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</si>
  <si>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</si>
  <si>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</si>
  <si>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</si>
  <si>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</si>
  <si>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</si>
  <si>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</si>
  <si>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</si>
  <si>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</si>
  <si>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</si>
  <si>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</si>
  <si>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</si>
  <si>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</si>
  <si>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</si>
  <si>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</si>
  <si>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</si>
  <si>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</si>
  <si>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</si>
  <si>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</si>
  <si>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</si>
  <si>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</si>
  <si>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</si>
  <si>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</si>
  <si>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</si>
  <si>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</si>
  <si>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</si>
  <si>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</si>
  <si>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</si>
  <si>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</si>
  <si>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</si>
  <si>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</si>
  <si>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</si>
  <si>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</si>
  <si>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</si>
  <si>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</si>
  <si>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</si>
  <si>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</si>
  <si>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</si>
  <si>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</si>
  <si>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</si>
  <si>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</si>
  <si>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</si>
  <si>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</si>
  <si>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</si>
  <si>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</si>
  <si>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</si>
  <si>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</si>
  <si>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</si>
  <si>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</si>
  <si>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</si>
  <si>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</si>
  <si>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</si>
  <si>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</si>
  <si>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</si>
  <si>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</si>
  <si>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</si>
  <si>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</si>
  <si>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</si>
  <si>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</si>
  <si>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</si>
  <si>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</si>
  <si>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</si>
  <si>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</si>
  <si>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</si>
  <si>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</si>
  <si>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</si>
  <si>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</si>
  <si>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</si>
  <si>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</si>
  <si>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</si>
  <si>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</si>
  <si>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</si>
  <si>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</si>
  <si>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</si>
  <si>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</si>
  <si>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</si>
  <si>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</si>
  <si>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</si>
  <si>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</si>
  <si>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</si>
  <si>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</si>
  <si>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</si>
  <si>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</si>
  <si>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</si>
  <si>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</si>
  <si>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</si>
  <si>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</si>
  <si>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</si>
  <si>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</si>
  <si>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</si>
  <si>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</si>
  <si>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</si>
  <si>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</si>
  <si>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</si>
  <si>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</si>
  <si>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</si>
  <si>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</si>
  <si>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</si>
  <si>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</si>
  <si>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</si>
  <si>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</si>
  <si>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</si>
  <si>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</si>
  <si>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</si>
  <si>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</si>
  <si>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</si>
  <si>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</si>
  <si>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</si>
  <si>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</si>
  <si>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</si>
  <si>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</si>
  <si>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</si>
  <si>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</si>
  <si>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</si>
  <si>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</si>
  <si>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</si>
  <si>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</si>
  <si>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</si>
  <si>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</si>
  <si>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</si>
  <si>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</si>
  <si>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</si>
  <si>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</si>
  <si>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</si>
  <si>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</si>
  <si>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</si>
  <si>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</si>
  <si>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</si>
  <si>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</si>
  <si>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</si>
  <si>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</si>
  <si>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</si>
  <si>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</si>
  <si>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</si>
  <si>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</si>
  <si>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</si>
  <si>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</si>
  <si>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</si>
  <si>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</si>
  <si>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</si>
  <si>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</si>
  <si>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</si>
  <si>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</si>
  <si>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</si>
  <si>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</si>
  <si>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</si>
  <si>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</si>
  <si>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</si>
  <si>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</si>
  <si>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</si>
  <si>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</si>
  <si>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</si>
  <si>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</si>
  <si>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</si>
  <si>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</si>
  <si>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</si>
  <si>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</si>
  <si>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</si>
  <si>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</si>
  <si>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</si>
  <si>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</si>
  <si>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</si>
  <si>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</si>
  <si>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</si>
  <si>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</si>
  <si>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</si>
  <si>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</si>
  <si>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</si>
  <si>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</si>
  <si>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</si>
  <si>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</si>
  <si>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</si>
  <si>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</si>
  <si>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</si>
  <si>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</si>
  <si>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</si>
  <si>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</si>
  <si>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</si>
  <si>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</si>
  <si>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</si>
  <si>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</si>
  <si>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</si>
  <si>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</si>
  <si>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</si>
  <si>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</si>
  <si>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</si>
  <si>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</si>
  <si>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</si>
  <si>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</si>
  <si>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</si>
  <si>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</si>
  <si>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</si>
  <si>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</si>
  <si>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</si>
  <si>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</si>
  <si>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</si>
  <si>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</si>
  <si>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</si>
  <si>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</si>
  <si>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</si>
  <si>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</si>
  <si>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</si>
  <si>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</si>
  <si>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</si>
  <si>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</si>
  <si>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</si>
  <si>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</si>
  <si>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</si>
  <si>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</si>
  <si>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</si>
  <si>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</si>
  <si>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</si>
  <si>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</si>
  <si>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</si>
  <si>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</si>
  <si>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</si>
  <si>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</si>
  <si>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</si>
  <si>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</si>
  <si>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</si>
  <si>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</si>
  <si>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</si>
  <si>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</si>
  <si>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</si>
  <si>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</si>
  <si>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</si>
  <si>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</si>
  <si>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</si>
  <si>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</si>
  <si>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</si>
  <si>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</si>
  <si>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</si>
  <si>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</si>
  <si>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</si>
  <si>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</si>
  <si>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</si>
  <si>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</si>
  <si>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</si>
  <si>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</si>
  <si>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</si>
  <si>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</si>
  <si>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</si>
  <si>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</si>
  <si>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</si>
  <si>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</si>
  <si>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</si>
  <si>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</si>
  <si>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</si>
  <si>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</si>
  <si>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</si>
  <si>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</si>
  <si>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</si>
  <si>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</si>
  <si>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</si>
  <si>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</si>
  <si>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</si>
  <si>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</si>
  <si>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</si>
  <si>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</si>
  <si>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</si>
  <si>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</si>
  <si>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</si>
  <si>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</si>
  <si>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</si>
  <si>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</si>
  <si>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</si>
  <si>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</si>
  <si>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</si>
  <si>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</si>
  <si>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</si>
  <si>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</si>
  <si>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</si>
  <si>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</si>
  <si>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</si>
  <si>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</si>
  <si>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</si>
  <si>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</si>
  <si>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</si>
  <si>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</si>
  <si>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</si>
  <si>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</si>
  <si>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</si>
  <si>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</si>
  <si>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</si>
  <si>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</si>
  <si>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</si>
  <si>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</si>
  <si>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</si>
  <si>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</si>
  <si>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</si>
  <si>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</si>
  <si>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</si>
  <si>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</si>
  <si>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</si>
  <si>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</si>
  <si>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</si>
  <si>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</si>
  <si>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</si>
  <si>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</si>
  <si>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</si>
  <si>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</si>
  <si>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</si>
  <si>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</si>
  <si>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</si>
  <si>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</si>
  <si>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</si>
  <si>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</si>
  <si>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</si>
  <si>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</si>
  <si>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</si>
  <si>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</si>
  <si>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</si>
  <si>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</si>
  <si>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</si>
  <si>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</si>
  <si>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</si>
  <si>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</si>
  <si>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</si>
  <si>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</si>
  <si>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</si>
  <si>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</si>
  <si>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</si>
  <si>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</si>
  <si>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</si>
  <si>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</si>
  <si>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</si>
  <si>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</si>
  <si>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</si>
  <si>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</si>
  <si>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</si>
  <si>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</si>
  <si>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</si>
  <si>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</si>
  <si>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</si>
  <si>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</si>
  <si>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</si>
  <si>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</si>
  <si>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</si>
  <si>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</si>
  <si>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</si>
  <si>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</si>
  <si>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</si>
  <si>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</si>
  <si>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</si>
  <si>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</si>
  <si>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</si>
  <si>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</si>
  <si>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</si>
  <si>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</si>
  <si>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</si>
  <si>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</si>
  <si>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</si>
  <si>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</si>
  <si>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</si>
  <si>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</si>
  <si>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</si>
  <si>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</si>
  <si>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</si>
  <si>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</si>
  <si>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</si>
  <si>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</si>
  <si>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</si>
  <si>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</si>
  <si>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</si>
  <si>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</si>
  <si>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</si>
  <si>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</si>
  <si>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</si>
  <si>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</si>
  <si>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</si>
  <si>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</si>
  <si>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</si>
  <si>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</si>
  <si>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</si>
  <si>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</si>
  <si>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</si>
  <si>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</si>
  <si>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</si>
  <si>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</si>
  <si>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</si>
  <si>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</si>
  <si>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</si>
  <si>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</si>
  <si>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</si>
  <si>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</si>
  <si>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</si>
  <si>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</si>
  <si>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</si>
  <si>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</si>
  <si>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</si>
  <si>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</si>
  <si>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</si>
  <si>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</si>
  <si>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</si>
  <si>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</si>
  <si>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</si>
  <si>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</si>
  <si>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</si>
  <si>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</si>
  <si>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</si>
  <si>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</si>
  <si>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</si>
  <si>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</si>
  <si>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</si>
  <si>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</si>
  <si>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</si>
  <si>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</si>
  <si>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</si>
  <si>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</si>
  <si>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</si>
  <si>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</si>
  <si>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</si>
  <si>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</si>
  <si>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</si>
  <si>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</si>
  <si>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</si>
  <si>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</si>
  <si>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</si>
  <si>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</si>
  <si>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</si>
  <si>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</si>
  <si>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</si>
  <si>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</si>
  <si>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</si>
  <si>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</si>
  <si>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</si>
  <si>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</si>
  <si>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</si>
  <si>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</si>
  <si>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</si>
  <si>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</si>
  <si>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</si>
  <si>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</si>
  <si>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</si>
  <si>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</si>
  <si>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</si>
  <si>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</si>
  <si>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</si>
  <si>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</si>
  <si>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</si>
  <si>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</si>
  <si>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</si>
  <si>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</si>
  <si>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</si>
  <si>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</si>
  <si>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</si>
  <si>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</si>
  <si>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</si>
  <si>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</si>
  <si>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</si>
  <si>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</si>
  <si>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</si>
  <si>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</si>
  <si>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</si>
  <si>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</si>
  <si>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</si>
  <si>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</si>
  <si>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</si>
  <si>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</si>
  <si>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</si>
  <si>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</si>
  <si>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</si>
  <si>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</si>
  <si>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</si>
  <si>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</si>
  <si>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</si>
  <si>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</si>
  <si>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</si>
  <si>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</si>
  <si>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</si>
  <si>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</si>
  <si>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</si>
  <si>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</si>
  <si>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</si>
  <si>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</si>
  <si>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</si>
  <si>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</si>
  <si>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</si>
  <si>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</si>
  <si>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</si>
  <si>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</si>
  <si>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</si>
  <si>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</si>
  <si>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</si>
  <si>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</si>
  <si>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</si>
  <si>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</si>
  <si>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</si>
  <si>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</si>
  <si>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</si>
  <si>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</si>
  <si>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</si>
  <si>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</si>
  <si>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</si>
  <si>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</si>
  <si>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</si>
  <si>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</si>
  <si>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</si>
  <si>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</si>
  <si>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</si>
  <si>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</si>
  <si>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</si>
  <si>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</si>
  <si>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</si>
  <si>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</si>
  <si>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</si>
  <si>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</si>
  <si>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</si>
  <si>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</si>
  <si>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</si>
  <si>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</si>
  <si>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</si>
  <si>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</si>
  <si>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</si>
  <si>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</si>
  <si>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</si>
  <si>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</si>
  <si>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</si>
  <si>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</si>
  <si>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</si>
  <si>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</si>
  <si>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</si>
  <si>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</si>
  <si>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</si>
  <si>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</si>
  <si>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</si>
  <si>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</si>
  <si>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</si>
  <si>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</si>
  <si>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</si>
  <si>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</si>
  <si>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</si>
  <si>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</si>
  <si>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</si>
  <si>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</si>
  <si>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</si>
  <si>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</si>
  <si>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</si>
  <si>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</si>
  <si>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</si>
  <si>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</si>
  <si>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</si>
  <si>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</si>
  <si>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</si>
  <si>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</si>
  <si>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</si>
  <si>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</si>
  <si>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</si>
  <si>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</si>
  <si>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</si>
  <si>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</si>
  <si>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</si>
  <si>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</si>
  <si>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</si>
  <si>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</si>
  <si>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</si>
  <si>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</si>
  <si>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</si>
  <si>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</si>
  <si>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</si>
  <si>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</si>
  <si>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</si>
  <si>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</si>
  <si>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</si>
  <si>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</si>
  <si>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</si>
  <si>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</si>
  <si>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</si>
  <si>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</si>
  <si>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</si>
  <si>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</si>
  <si>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</si>
  <si>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</si>
  <si>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</si>
  <si>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</si>
  <si>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</si>
  <si>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</si>
  <si>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</si>
  <si>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</si>
  <si>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</si>
  <si>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</si>
  <si>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</si>
  <si>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</si>
  <si>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</si>
  <si>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</si>
  <si>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</si>
  <si>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</si>
  <si>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</si>
  <si>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</si>
  <si>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</si>
  <si>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</si>
  <si>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</si>
  <si>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</si>
  <si>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</si>
  <si>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</si>
  <si>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</si>
  <si>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</si>
  <si>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</si>
  <si>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</si>
  <si>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</si>
  <si>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</si>
  <si>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</si>
  <si>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</si>
  <si>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</si>
  <si>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</si>
  <si>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</si>
  <si>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</si>
  <si>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</si>
  <si>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</si>
  <si>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</si>
  <si>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</si>
  <si>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</si>
  <si>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</si>
  <si>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</si>
  <si>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</si>
  <si>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</si>
  <si>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</si>
  <si>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</si>
  <si>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</si>
  <si>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</si>
  <si>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</si>
  <si>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</si>
  <si>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</si>
  <si>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</si>
  <si>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</si>
  <si>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</si>
  <si>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</si>
  <si>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</si>
  <si>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</si>
  <si>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</si>
  <si>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</si>
  <si>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</si>
  <si>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</si>
  <si>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</si>
  <si>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</si>
  <si>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</si>
  <si>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</si>
  <si>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</si>
  <si>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</si>
  <si>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</si>
  <si>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</si>
  <si>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</si>
  <si>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</si>
  <si>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</si>
  <si>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</si>
  <si>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</si>
  <si>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</si>
  <si>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</si>
  <si>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</si>
  <si>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</si>
  <si>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</si>
  <si>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</si>
  <si>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</si>
  <si>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</si>
  <si>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</si>
  <si>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</si>
  <si>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</si>
  <si>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</si>
  <si>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</si>
  <si>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</si>
  <si>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</si>
  <si>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</si>
  <si>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</si>
  <si>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</si>
  <si>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</si>
  <si>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</si>
  <si>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</si>
  <si>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</si>
  <si>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</si>
  <si>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</si>
  <si>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</si>
  <si>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</si>
  <si>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</si>
  <si>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</si>
  <si>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</si>
  <si>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</si>
  <si>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</si>
  <si>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</si>
  <si>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</si>
  <si>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</si>
  <si>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</si>
  <si>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</si>
  <si>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</si>
  <si>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</si>
  <si>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</si>
  <si>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</si>
  <si>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</si>
  <si>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</si>
  <si>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</si>
  <si>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</si>
  <si>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</si>
  <si>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</si>
  <si>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</si>
  <si>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</si>
  <si>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</si>
  <si>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</si>
  <si>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</si>
  <si>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</si>
  <si>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</si>
  <si>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</si>
  <si>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</si>
  <si>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</si>
  <si>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</si>
  <si>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</si>
  <si>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</si>
  <si>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</si>
  <si>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</si>
  <si>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</si>
  <si>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</si>
  <si>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</si>
  <si>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</si>
  <si>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</si>
  <si>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</si>
  <si>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</si>
  <si>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</si>
  <si>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</si>
  <si>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</si>
  <si>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</si>
  <si>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</si>
  <si>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</si>
  <si>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</si>
  <si>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</si>
  <si>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</si>
  <si>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</si>
  <si>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</si>
  <si>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</si>
  <si>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</si>
  <si>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</si>
  <si>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</si>
  <si>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</si>
  <si>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</si>
  <si>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</si>
  <si>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</si>
  <si>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</si>
  <si>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</si>
  <si>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</si>
  <si>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</si>
  <si>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</si>
  <si>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</si>
  <si>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</si>
  <si>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</si>
  <si>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</si>
  <si>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</si>
  <si>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</si>
  <si>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</si>
  <si>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</si>
  <si>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</si>
  <si>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</si>
  <si>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</si>
  <si>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</si>
  <si>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</si>
  <si>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</si>
  <si>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</si>
  <si>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</si>
  <si>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</si>
  <si>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</si>
  <si>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</si>
  <si>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</si>
  <si>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</si>
  <si>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</si>
  <si>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</si>
  <si>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</si>
  <si>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</si>
  <si>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</si>
  <si>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</si>
  <si>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</si>
  <si>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</si>
  <si>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</si>
  <si>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</si>
  <si>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</si>
  <si>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</si>
  <si>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</si>
  <si>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</si>
  <si>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</si>
  <si>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</si>
  <si>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</si>
  <si>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</si>
  <si>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</si>
  <si>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</si>
  <si>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</si>
  <si>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</si>
  <si>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</si>
  <si>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</si>
  <si>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</si>
  <si>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</si>
  <si>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</si>
  <si>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</si>
  <si>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</si>
  <si>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</si>
  <si>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</si>
  <si>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</si>
  <si>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</si>
  <si>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</si>
  <si>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</si>
  <si>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</si>
  <si>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</si>
  <si>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</si>
  <si>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</si>
  <si>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</si>
  <si>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</si>
  <si>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</si>
  <si>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</si>
  <si>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</si>
  <si>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</si>
  <si>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</si>
  <si>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</si>
  <si>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</si>
  <si>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</si>
  <si>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</si>
  <si>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</si>
  <si>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</si>
  <si>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</si>
  <si>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</si>
  <si>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</si>
  <si>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</si>
  <si>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</si>
  <si>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</si>
  <si>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</si>
  <si>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</si>
  <si>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</si>
  <si>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</si>
  <si>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</si>
  <si>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</si>
  <si>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</si>
  <si>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</si>
  <si>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</si>
  <si>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</si>
  <si>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</si>
  <si>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</si>
  <si>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</si>
  <si>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</si>
  <si>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</si>
  <si>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</si>
  <si>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</si>
  <si>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</si>
  <si>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</si>
  <si>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</si>
  <si>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</si>
  <si>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</si>
  <si>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</si>
  <si>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</si>
  <si>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</si>
  <si>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</si>
  <si>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</si>
  <si>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</si>
  <si>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</si>
  <si>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</si>
  <si>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</si>
  <si>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</si>
  <si>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</si>
  <si>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</si>
  <si>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</si>
  <si>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</si>
  <si>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</si>
  <si>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</si>
  <si>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</si>
  <si>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</si>
  <si>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</si>
  <si>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</si>
  <si>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</si>
  <si>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</si>
  <si>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</si>
  <si>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</si>
  <si>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</si>
  <si>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</si>
  <si>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</si>
  <si>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</si>
  <si>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</si>
  <si>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</si>
  <si>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</si>
  <si>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</si>
  <si>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</si>
  <si>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</si>
  <si>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</si>
  <si>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</si>
  <si>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</si>
  <si>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</si>
  <si>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</si>
  <si>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</si>
  <si>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</si>
  <si>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</si>
  <si>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</si>
  <si>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</si>
  <si>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</si>
  <si>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</si>
  <si>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</si>
  <si>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</si>
  <si>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</si>
  <si>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</si>
  <si>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</si>
  <si>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</si>
  <si>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</si>
  <si>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</si>
  <si>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</si>
  <si>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</si>
  <si>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</si>
  <si>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</si>
  <si>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</si>
  <si>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</si>
  <si>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</si>
  <si>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</si>
  <si>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</si>
  <si>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</si>
  <si>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</si>
  <si>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</si>
  <si>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</si>
  <si>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</si>
  <si>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</si>
  <si>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</si>
  <si>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</si>
  <si>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</si>
  <si>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</si>
  <si>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</si>
  <si>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</si>
  <si>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</si>
  <si>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</si>
  <si>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</si>
  <si>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</si>
  <si>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</si>
  <si>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</si>
  <si>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</si>
  <si>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</si>
  <si>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</si>
  <si>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</si>
  <si>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</si>
  <si>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</si>
  <si>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</si>
  <si>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</si>
  <si>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</si>
  <si>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</si>
  <si>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</si>
  <si>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</si>
  <si>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</si>
  <si>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</si>
  <si>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</si>
  <si>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</si>
  <si>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</si>
  <si>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</si>
  <si>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</si>
  <si>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</si>
  <si>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</si>
  <si>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</si>
  <si>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</si>
  <si>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</si>
  <si>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</si>
  <si>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</si>
  <si>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</si>
  <si>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</si>
  <si>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</si>
  <si>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</si>
  <si>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</si>
  <si>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</si>
  <si>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</si>
  <si>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</si>
  <si>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</si>
  <si>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</si>
  <si>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</si>
  <si>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</si>
  <si>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</si>
  <si>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</si>
  <si>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</si>
  <si>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</si>
  <si>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</si>
  <si>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</si>
  <si>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</si>
  <si>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</si>
  <si>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</si>
  <si>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</si>
  <si>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</si>
  <si>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</si>
  <si>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</si>
  <si>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</si>
  <si>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</si>
  <si>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</si>
  <si>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</si>
  <si>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</si>
  <si>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</si>
  <si>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</si>
  <si>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</si>
  <si>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</si>
  <si>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</si>
  <si>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</si>
  <si>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</si>
  <si>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</si>
  <si>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</si>
  <si>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</si>
  <si>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</si>
  <si>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</si>
  <si>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</si>
  <si>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</si>
  <si>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</si>
  <si>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</si>
  <si>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</si>
  <si>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</si>
  <si>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</si>
  <si>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</si>
  <si>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</si>
  <si>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</si>
  <si>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</si>
  <si>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</si>
  <si>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</si>
  <si>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</si>
  <si>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</si>
  <si>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</si>
  <si>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</si>
  <si>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</si>
  <si>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</si>
  <si>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</si>
  <si>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</si>
  <si>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</si>
  <si>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</si>
  <si>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</si>
  <si>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</si>
  <si>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</si>
  <si>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</si>
  <si>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</si>
  <si>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</si>
  <si>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</si>
  <si>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</si>
  <si>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</si>
  <si>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</si>
  <si>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</si>
  <si>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</si>
  <si>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</si>
  <si>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</si>
  <si>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</si>
  <si>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</si>
  <si>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</si>
  <si>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</si>
  <si>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</si>
  <si>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</si>
  <si>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</si>
  <si>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</si>
  <si>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</si>
  <si>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</si>
  <si>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</si>
  <si>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</si>
  <si>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</si>
  <si>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</si>
  <si>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</si>
  <si>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</si>
  <si>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</si>
  <si>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</si>
  <si>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</si>
  <si>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</si>
  <si>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</si>
  <si>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</si>
  <si>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</si>
  <si>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</si>
  <si>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</si>
  <si>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</si>
  <si>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</si>
  <si>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</si>
  <si>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</si>
  <si>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</si>
  <si>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</si>
  <si>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</si>
  <si>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</si>
  <si>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</si>
  <si>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</si>
  <si>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</si>
  <si>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</si>
  <si>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</si>
  <si>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</si>
  <si>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</si>
  <si>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</si>
  <si>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</si>
  <si>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</si>
  <si>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</si>
  <si>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</si>
  <si>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</si>
  <si>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</si>
  <si>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</si>
  <si>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</si>
  <si>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</si>
  <si>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</si>
  <si>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</si>
  <si>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</si>
  <si>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</si>
  <si>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</si>
  <si>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</si>
  <si>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</si>
  <si>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</si>
  <si>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</si>
  <si>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</si>
  <si>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</si>
  <si>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</si>
  <si>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</si>
  <si>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</si>
  <si>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</si>
  <si>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</si>
  <si>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</si>
  <si>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</si>
  <si>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</si>
  <si>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</si>
  <si>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</si>
  <si>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</si>
  <si>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</si>
  <si>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</si>
  <si>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</si>
  <si>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</si>
  <si>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</si>
  <si>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</si>
  <si>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</si>
  <si>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</si>
  <si>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</si>
  <si>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</si>
  <si>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</si>
  <si>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</si>
  <si>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</si>
  <si>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</si>
  <si>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</si>
  <si>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</si>
  <si>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</si>
  <si>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</si>
  <si>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</si>
  <si>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</si>
  <si>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</si>
  <si>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</si>
  <si>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</si>
  <si>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</si>
  <si>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</si>
  <si>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</si>
  <si>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</si>
  <si>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</si>
  <si>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</si>
  <si>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</si>
  <si>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</si>
  <si>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</si>
  <si>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</si>
  <si>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</si>
  <si>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</si>
  <si>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</si>
  <si>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</si>
  <si>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</si>
  <si>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</si>
  <si>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</si>
  <si>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</si>
  <si>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</si>
  <si>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</si>
  <si>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</si>
  <si>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</si>
  <si>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</si>
  <si>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</si>
  <si>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</si>
  <si>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</si>
  <si>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</si>
  <si>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</si>
  <si>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</si>
  <si>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</si>
  <si>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</si>
  <si>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</si>
  <si>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</si>
  <si>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</si>
  <si>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</si>
  <si>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</si>
  <si>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</si>
  <si>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</si>
  <si>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</si>
  <si>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</si>
  <si>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</si>
  <si>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</si>
  <si>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</si>
  <si>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</si>
  <si>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</si>
  <si>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</si>
  <si>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</si>
  <si>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</si>
  <si>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</si>
  <si>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</si>
  <si>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</si>
  <si>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</si>
  <si>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</si>
  <si>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</si>
  <si>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</si>
  <si>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</si>
  <si>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</si>
  <si>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</si>
  <si>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</si>
  <si>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</si>
  <si>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</si>
  <si>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</si>
  <si>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</si>
  <si>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</si>
  <si>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</si>
  <si>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</si>
  <si>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</si>
  <si>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</si>
  <si>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</si>
  <si>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</si>
  <si>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</si>
  <si>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</si>
  <si>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</si>
  <si>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</si>
  <si>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</si>
  <si>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</si>
  <si>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</si>
  <si>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</si>
  <si>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</si>
  <si>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</si>
  <si>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</si>
  <si>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</si>
  <si>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</si>
  <si>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</si>
  <si>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</si>
  <si>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</si>
  <si>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</si>
  <si>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</si>
  <si>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</si>
  <si>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</si>
  <si>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</si>
  <si>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</si>
  <si>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</si>
  <si>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</si>
  <si>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</si>
  <si>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</si>
  <si>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</si>
  <si>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</si>
  <si>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</si>
  <si>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</si>
  <si>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</si>
  <si>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</si>
  <si>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</si>
  <si>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</si>
  <si>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</si>
  <si>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</si>
  <si>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</si>
  <si>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</si>
  <si>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</si>
  <si>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</si>
  <si>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</si>
  <si>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</si>
  <si>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</si>
  <si>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</si>
  <si>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</si>
  <si>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</si>
  <si>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</si>
  <si>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</si>
  <si>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</si>
  <si>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</si>
  <si>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</si>
  <si>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</si>
  <si>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</si>
  <si>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</si>
  <si>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</si>
  <si>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</si>
  <si>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</si>
  <si>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</si>
  <si>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</si>
  <si>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</si>
  <si>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</si>
  <si>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</si>
  <si>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</si>
  <si>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</si>
  <si>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</si>
  <si>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</si>
  <si>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</si>
  <si>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</si>
  <si>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</si>
  <si>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</si>
  <si>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</si>
  <si>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</si>
  <si>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</si>
  <si>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</si>
  <si>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</si>
  <si>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</si>
  <si>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</si>
  <si>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</si>
  <si>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</si>
  <si>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</si>
  <si>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</si>
  <si>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</si>
  <si>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</si>
  <si>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</si>
  <si>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</si>
  <si>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</si>
  <si>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</si>
  <si>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</si>
  <si>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</si>
  <si>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</si>
  <si>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</si>
  <si>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</si>
  <si>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</si>
  <si>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</si>
  <si>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</si>
  <si>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</si>
  <si>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</si>
  <si>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</si>
  <si>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</si>
  <si>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</si>
  <si>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</si>
  <si>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</si>
  <si>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</si>
  <si>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</si>
  <si>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</si>
  <si>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</si>
  <si>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</si>
  <si>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</si>
  <si>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</si>
  <si>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</si>
  <si>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</si>
  <si>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</si>
  <si>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</si>
  <si>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</si>
  <si>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</si>
  <si>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</si>
  <si>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</si>
  <si>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</si>
  <si>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</si>
  <si>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</si>
  <si>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</si>
  <si>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</si>
  <si>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</si>
  <si>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</si>
  <si>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</si>
  <si>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</si>
  <si>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</si>
  <si>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</si>
  <si>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</si>
  <si>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</si>
  <si>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</si>
  <si>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</si>
  <si>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</si>
  <si>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</si>
  <si>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</si>
  <si>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</si>
  <si>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</si>
  <si>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</si>
  <si>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</si>
  <si>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</si>
  <si>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</si>
  <si>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</si>
  <si>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</si>
  <si>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</si>
  <si>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</si>
  <si>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</si>
  <si>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</si>
  <si>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</si>
  <si>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</si>
  <si>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</si>
  <si>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</si>
  <si>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</si>
  <si>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</si>
  <si>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</si>
  <si>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</si>
  <si>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</si>
  <si>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</si>
  <si>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</si>
  <si>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</si>
  <si>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</si>
  <si>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</si>
  <si>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</si>
  <si>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</si>
  <si>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</si>
  <si>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</si>
  <si>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</si>
  <si>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</si>
  <si>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</si>
  <si>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</si>
  <si>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</si>
  <si>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</si>
  <si>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</si>
  <si>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</si>
  <si>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</si>
  <si>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</si>
  <si>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</si>
  <si>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</si>
  <si>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</si>
  <si>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</si>
  <si>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</si>
  <si>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</si>
  <si>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</si>
  <si>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</si>
  <si>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</si>
  <si>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</si>
  <si>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</si>
  <si>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</si>
  <si>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</si>
  <si>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</si>
  <si>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</si>
  <si>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</si>
  <si>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</si>
  <si>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</si>
  <si>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</si>
  <si>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</si>
  <si>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</si>
  <si>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</si>
  <si>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</si>
  <si>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</si>
  <si>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</si>
  <si>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</si>
  <si>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</si>
  <si>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</si>
  <si>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</si>
  <si>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</si>
  <si>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</si>
  <si>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</si>
  <si>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</si>
  <si>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</si>
  <si>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</si>
  <si>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</si>
  <si>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</si>
  <si>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</si>
  <si>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</si>
  <si>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</si>
  <si>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</si>
  <si>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</si>
  <si>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</si>
  <si>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</si>
  <si>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</si>
  <si>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</si>
  <si>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</si>
  <si>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</si>
  <si>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</si>
  <si>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</si>
  <si>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</si>
  <si>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</si>
  <si>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</si>
  <si>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</si>
  <si>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</si>
  <si>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</si>
  <si>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</si>
  <si>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</si>
  <si>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</si>
  <si>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</si>
  <si>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</si>
  <si>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</si>
  <si>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</si>
  <si>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</si>
  <si>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</si>
  <si>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</si>
  <si>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</si>
  <si>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</si>
  <si>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</si>
  <si>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</si>
  <si>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</si>
  <si>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</si>
  <si>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</si>
  <si>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</si>
  <si>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</si>
  <si>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</si>
  <si>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</si>
  <si>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</si>
  <si>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</si>
  <si>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</si>
  <si>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</si>
  <si>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</si>
  <si>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</si>
  <si>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</si>
  <si>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</si>
  <si>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</si>
  <si>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</si>
  <si>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</si>
  <si>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</si>
  <si>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</si>
  <si>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</si>
  <si>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</si>
  <si>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</si>
  <si>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</si>
  <si>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</si>
  <si>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</si>
  <si>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</si>
  <si>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</si>
  <si>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</si>
  <si>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</si>
  <si>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</si>
  <si>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</si>
  <si>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</si>
  <si>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</si>
  <si>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</si>
  <si>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</si>
  <si>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</si>
  <si>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</si>
  <si>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</si>
  <si>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</si>
  <si>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</si>
  <si>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</si>
  <si>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</si>
  <si>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</si>
  <si>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</si>
  <si>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</si>
  <si>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</si>
  <si>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</si>
  <si>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</si>
  <si>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</si>
  <si>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</si>
  <si>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</si>
  <si>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</si>
  <si>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</si>
  <si>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</si>
  <si>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</si>
  <si>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</si>
  <si>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</si>
  <si>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</si>
  <si>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</si>
  <si>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</si>
  <si>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</si>
  <si>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</si>
  <si>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</si>
  <si>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</si>
  <si>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</si>
  <si>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</si>
  <si>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</si>
  <si>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</si>
  <si>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</si>
  <si>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</si>
  <si>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</si>
  <si>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</si>
  <si>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</si>
  <si>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</si>
  <si>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</si>
  <si>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</si>
  <si>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</si>
  <si>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</si>
  <si>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</si>
  <si>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</si>
  <si>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</si>
  <si>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</si>
  <si>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</si>
  <si>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</si>
  <si>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</si>
  <si>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</si>
  <si>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</si>
  <si>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</si>
  <si>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</si>
  <si>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</si>
  <si>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</si>
  <si>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</si>
  <si>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</si>
  <si>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</si>
  <si>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</si>
  <si>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</si>
  <si>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</si>
  <si>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</si>
  <si>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</si>
  <si>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</si>
  <si>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</si>
  <si>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</si>
  <si>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</si>
  <si>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</si>
  <si>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</si>
  <si>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</si>
  <si>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</si>
  <si>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</si>
  <si>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</si>
  <si>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</si>
  <si>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</si>
  <si>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</si>
  <si>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</si>
  <si>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</si>
  <si>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</si>
  <si>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</si>
  <si>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</si>
  <si>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</si>
  <si>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</si>
  <si>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</si>
  <si>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</si>
  <si>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</si>
  <si>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</si>
  <si>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</si>
  <si>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</si>
  <si>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</si>
  <si>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</si>
  <si>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</si>
  <si>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</si>
  <si>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</si>
  <si>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</si>
  <si>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</si>
  <si>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</si>
  <si>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</si>
  <si>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</si>
  <si>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</si>
  <si>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</si>
  <si>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</si>
  <si>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</si>
  <si>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</si>
  <si>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</si>
  <si>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</si>
  <si>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</si>
  <si>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</si>
  <si>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</si>
  <si>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</si>
  <si>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</si>
  <si>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</si>
  <si>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</si>
  <si>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</si>
  <si>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</si>
  <si>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</si>
  <si>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</si>
  <si>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</si>
  <si>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</si>
  <si>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</si>
  <si>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</si>
  <si>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</si>
  <si>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</si>
  <si>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</si>
  <si>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</si>
  <si>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</si>
  <si>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</si>
  <si>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</si>
  <si>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</si>
  <si>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</si>
  <si>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</si>
  <si>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</si>
  <si>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</si>
  <si>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</si>
  <si>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</si>
  <si>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</si>
  <si>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</si>
  <si>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</si>
  <si>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</si>
  <si>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</si>
  <si>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</si>
  <si>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</si>
  <si>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</si>
  <si>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</si>
  <si>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</si>
  <si>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</si>
  <si>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</si>
  <si>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</si>
  <si>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</si>
  <si>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</si>
  <si>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</si>
  <si>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</si>
  <si>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</si>
  <si>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</si>
  <si>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</si>
  <si>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</si>
  <si>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</si>
  <si>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</si>
  <si>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</si>
  <si>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</si>
  <si>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</si>
  <si>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</si>
  <si>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</si>
  <si>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</si>
  <si>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</si>
  <si>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</si>
  <si>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</si>
  <si>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</si>
  <si>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</si>
  <si>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</si>
  <si>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</si>
  <si>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</si>
  <si>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</si>
  <si>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</si>
  <si>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</si>
  <si>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</si>
  <si>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</si>
  <si>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</si>
  <si>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</si>
  <si>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</si>
  <si>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</si>
  <si>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</si>
  <si>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</si>
  <si>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</si>
  <si>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</si>
  <si>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</si>
  <si>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</si>
  <si>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</si>
  <si>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</si>
  <si>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</si>
  <si>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</si>
  <si>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</si>
  <si>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</si>
  <si>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</si>
  <si>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</si>
  <si>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</si>
  <si>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</si>
  <si>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</si>
  <si>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</si>
  <si>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</si>
  <si>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</si>
  <si>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</si>
  <si>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</si>
  <si>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</si>
  <si>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</si>
  <si>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</si>
  <si>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</si>
  <si>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</si>
  <si>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</si>
  <si>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</si>
  <si>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</si>
  <si>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</si>
  <si>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</si>
  <si>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</si>
  <si>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</si>
  <si>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</si>
  <si>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</si>
  <si>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</si>
  <si>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</si>
  <si>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</si>
  <si>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</si>
  <si>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</si>
  <si>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</si>
  <si>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</si>
  <si>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</si>
  <si>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</si>
  <si>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</si>
  <si>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</si>
  <si>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</si>
  <si>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</si>
  <si>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</si>
  <si>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</si>
  <si>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</si>
  <si>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</si>
  <si>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</si>
  <si>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</si>
  <si>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</si>
  <si>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</si>
  <si>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</si>
  <si>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</si>
  <si>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</si>
  <si>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</si>
  <si>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</si>
  <si>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</si>
  <si>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</si>
  <si>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</si>
  <si>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</si>
  <si>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</si>
  <si>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</si>
  <si>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</si>
  <si>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</si>
  <si>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</si>
  <si>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</si>
  <si>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</si>
  <si>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</si>
  <si>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</si>
  <si>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</si>
  <si>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</si>
  <si>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</si>
  <si>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</si>
  <si>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</si>
  <si>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</si>
  <si>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</si>
  <si>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</si>
  <si>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</si>
  <si>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</si>
  <si>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</si>
  <si>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</si>
  <si>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</si>
  <si>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</si>
  <si>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</si>
  <si>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</si>
  <si>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</si>
  <si>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</si>
  <si>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</si>
  <si>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</si>
  <si>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</si>
  <si>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</si>
  <si>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</si>
  <si>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</si>
  <si>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</si>
  <si>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</si>
  <si>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</si>
  <si>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</si>
  <si>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</si>
  <si>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</si>
  <si>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</si>
  <si>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</si>
  <si>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</si>
  <si>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</si>
  <si>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</si>
  <si>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</si>
  <si>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</si>
  <si>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</si>
  <si>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</si>
  <si>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</si>
  <si>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</si>
  <si>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</si>
  <si>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</si>
  <si>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</si>
  <si>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</si>
  <si>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</si>
  <si>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</si>
  <si>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</si>
  <si>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</si>
  <si>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</si>
  <si>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</si>
  <si>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</si>
  <si>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</si>
  <si>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</si>
  <si>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</si>
  <si>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</si>
  <si>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</si>
  <si>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</si>
  <si>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</si>
  <si>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</si>
  <si>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</si>
  <si>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</si>
  <si>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</si>
  <si>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</si>
  <si>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</si>
  <si>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</si>
  <si>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</si>
  <si>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</si>
  <si>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</si>
  <si>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</si>
  <si>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</si>
  <si>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</si>
  <si>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</si>
  <si>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</si>
  <si>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</si>
  <si>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</si>
  <si>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</si>
  <si>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</si>
  <si>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</si>
  <si>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</si>
  <si>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</si>
  <si>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</si>
  <si>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</si>
  <si>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</si>
  <si>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</si>
  <si>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</si>
  <si>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</si>
  <si>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</si>
  <si>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</si>
  <si>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</si>
  <si>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</si>
  <si>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</si>
  <si>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</si>
  <si>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</si>
  <si>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</si>
  <si>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</si>
  <si>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</si>
  <si>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</si>
  <si>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</si>
  <si>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</si>
  <si>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</si>
  <si>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</si>
  <si>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</si>
  <si>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</si>
  <si>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</si>
  <si>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</si>
  <si>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</si>
  <si>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</si>
  <si>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</si>
  <si>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</si>
  <si>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</si>
  <si>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</si>
  <si>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</si>
  <si>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</si>
  <si>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</si>
  <si>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</si>
  <si>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</si>
  <si>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</si>
  <si>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</si>
  <si>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</si>
  <si>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</si>
  <si>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</si>
  <si>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</si>
  <si>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</si>
  <si>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</si>
  <si>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</si>
  <si>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</si>
  <si>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</si>
  <si>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</si>
  <si>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</si>
  <si>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</si>
  <si>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</si>
  <si>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</si>
  <si>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</si>
  <si>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</si>
  <si>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</si>
  <si>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</si>
  <si>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</si>
  <si>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</si>
  <si>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</si>
  <si>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</si>
  <si>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</si>
  <si>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</si>
  <si>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</si>
  <si>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</si>
  <si>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</si>
  <si>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</si>
  <si>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</si>
  <si>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</si>
  <si>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</si>
  <si>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</si>
  <si>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</si>
  <si>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</si>
  <si>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</si>
  <si>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</si>
  <si>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</si>
  <si>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</si>
  <si>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</si>
  <si>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</si>
  <si>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</si>
  <si>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</si>
  <si>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</si>
  <si>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</si>
  <si>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</si>
  <si>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</si>
  <si>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</si>
  <si>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</si>
  <si>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</si>
  <si>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</si>
  <si>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</si>
  <si>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</si>
  <si>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</si>
  <si>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</si>
  <si>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</si>
  <si>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</si>
  <si>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</si>
  <si>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</si>
  <si>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</si>
  <si>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</si>
  <si>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</si>
  <si>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</si>
  <si>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</si>
  <si>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</si>
  <si>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</si>
  <si>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</si>
  <si>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</si>
  <si>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</si>
  <si>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</si>
  <si>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</si>
  <si>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</si>
  <si>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</si>
  <si>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</si>
  <si>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</si>
  <si>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</si>
  <si>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</si>
  <si>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</si>
  <si>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</si>
  <si>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</si>
  <si>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</si>
  <si>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</si>
  <si>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</si>
  <si>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</si>
  <si>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</si>
  <si>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</si>
  <si>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</si>
  <si>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</si>
  <si>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</si>
  <si>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</si>
  <si>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</si>
  <si>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</si>
  <si>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</si>
  <si>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</si>
  <si>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</si>
  <si>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</si>
  <si>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</si>
  <si>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</si>
  <si>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</si>
  <si>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</si>
  <si>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</si>
  <si>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</si>
  <si>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</si>
  <si>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</si>
  <si>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</si>
  <si>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</si>
  <si>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</si>
  <si>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</si>
  <si>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</si>
  <si>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</si>
  <si>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</si>
  <si>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</si>
  <si>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</si>
  <si>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</si>
  <si>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</si>
  <si>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</si>
  <si>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</si>
  <si>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</si>
  <si>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</si>
  <si>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</si>
  <si>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</si>
  <si>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</si>
  <si>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</si>
  <si>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</si>
  <si>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</si>
  <si>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</si>
  <si>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</si>
  <si>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</si>
  <si>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</si>
  <si>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</si>
  <si>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</si>
  <si>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</si>
  <si>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</si>
  <si>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</si>
  <si>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</si>
  <si>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</si>
  <si>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</si>
  <si>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</si>
  <si>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</si>
  <si>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</si>
  <si>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</si>
  <si>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</si>
  <si>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</si>
  <si>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</si>
  <si>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</si>
  <si>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</si>
  <si>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</si>
  <si>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</si>
  <si>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</si>
  <si>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</si>
  <si>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</si>
  <si>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</si>
  <si>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</si>
  <si>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</si>
  <si>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</si>
  <si>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</si>
  <si>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</si>
  <si>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</si>
  <si>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</si>
  <si>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</si>
  <si>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</si>
  <si>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</si>
  <si>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</si>
  <si>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</si>
  <si>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</si>
  <si>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</si>
  <si>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</si>
  <si>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</si>
  <si>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</si>
  <si>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</si>
  <si>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</si>
  <si>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</si>
  <si>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</si>
  <si>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</si>
  <si>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</si>
  <si>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</si>
  <si>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</si>
  <si>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</si>
  <si>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</si>
  <si>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</si>
  <si>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</si>
  <si>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</si>
  <si>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</si>
  <si>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</si>
  <si>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</si>
  <si>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</si>
  <si>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</si>
  <si>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</si>
  <si>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</si>
  <si>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</si>
  <si>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</si>
  <si>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</si>
  <si>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</si>
  <si>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</si>
  <si>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</si>
  <si>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</si>
  <si>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</si>
  <si>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</si>
  <si>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</si>
  <si>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</si>
  <si>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</si>
  <si>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</si>
  <si>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</si>
  <si>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</si>
  <si>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</si>
  <si>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</si>
  <si>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</si>
  <si>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</si>
  <si>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</si>
  <si>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</si>
  <si>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</si>
  <si>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</si>
  <si>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</si>
  <si>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</si>
  <si>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</si>
  <si>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</si>
  <si>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</si>
  <si>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</si>
  <si>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</si>
  <si>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</si>
  <si>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</si>
  <si>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</si>
  <si>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</si>
  <si>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</si>
  <si>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</si>
  <si>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</si>
  <si>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</si>
  <si>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</si>
  <si>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</si>
  <si>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</si>
  <si>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</si>
  <si>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</si>
  <si>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</si>
  <si>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</si>
  <si>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</si>
  <si>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</si>
  <si>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</si>
  <si>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</si>
  <si>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</si>
  <si>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</si>
  <si>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</si>
  <si>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</si>
  <si>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</si>
  <si>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</si>
  <si>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</si>
  <si>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</si>
  <si>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</si>
  <si>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</si>
  <si>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</si>
  <si>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</si>
  <si>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</si>
  <si>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</si>
  <si>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</si>
  <si>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</si>
  <si>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</si>
  <si>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</si>
  <si>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</si>
  <si>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</si>
  <si>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</si>
  <si>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</si>
  <si>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</si>
  <si>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</si>
  <si>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</si>
  <si>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</si>
  <si>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</si>
  <si>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</si>
  <si>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</si>
  <si>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</si>
  <si>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</si>
  <si>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</si>
  <si>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</si>
  <si>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</si>
  <si>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</si>
  <si>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</si>
  <si>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</si>
  <si>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</si>
  <si>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</si>
  <si>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</si>
  <si>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</si>
  <si>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</si>
  <si>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</si>
  <si>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</si>
  <si>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</si>
  <si>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</si>
  <si>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</si>
  <si>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</si>
  <si>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</si>
  <si>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</si>
  <si>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</si>
  <si>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</si>
  <si>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</si>
  <si>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</si>
  <si>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</si>
  <si>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</si>
  <si>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</si>
  <si>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</si>
  <si>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</si>
  <si>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</si>
  <si>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</si>
  <si>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</si>
  <si>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</si>
  <si>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</si>
  <si>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</si>
  <si>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</si>
  <si>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</si>
  <si>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</si>
  <si>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</si>
  <si>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</si>
  <si>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</si>
  <si>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</si>
  <si>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</si>
  <si>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</si>
  <si>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</si>
  <si>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</si>
  <si>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</si>
  <si>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</si>
  <si>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</si>
  <si>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</si>
  <si>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</si>
  <si>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</si>
  <si>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</si>
  <si>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</si>
  <si>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</si>
  <si>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</si>
  <si>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</si>
  <si>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</si>
  <si>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</si>
  <si>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</si>
  <si>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</si>
  <si>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</si>
  <si>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</si>
  <si>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</si>
  <si>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</si>
  <si>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</si>
  <si>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</si>
  <si>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</si>
  <si>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</si>
  <si>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</si>
  <si>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</si>
  <si>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</si>
  <si>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</si>
  <si>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</si>
  <si>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</si>
  <si>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</si>
  <si>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</si>
  <si>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</si>
  <si>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</si>
  <si>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</si>
  <si>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</si>
  <si>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</si>
  <si>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</si>
  <si>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</si>
  <si>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</si>
  <si>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</si>
  <si>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</si>
  <si>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</si>
  <si>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</si>
  <si>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</si>
  <si>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</si>
  <si>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</si>
  <si>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</si>
  <si>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</si>
  <si>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</si>
  <si>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</si>
  <si>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</si>
  <si>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</si>
  <si>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</si>
  <si>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</si>
  <si>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</si>
  <si>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</si>
  <si>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</si>
  <si>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</si>
  <si>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</si>
  <si>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</si>
  <si>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</si>
  <si>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</si>
  <si>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</si>
  <si>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</si>
  <si>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</si>
  <si>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</si>
  <si>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</si>
  <si>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</si>
  <si>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</si>
  <si>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</si>
  <si>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</si>
  <si>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</si>
  <si>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</si>
  <si>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</si>
  <si>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</si>
  <si>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</si>
  <si>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</si>
  <si>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</si>
  <si>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</si>
  <si>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</si>
  <si>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</si>
  <si>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</si>
  <si>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</si>
  <si>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</si>
  <si>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</si>
  <si>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</si>
  <si>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</si>
  <si>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</si>
  <si>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</si>
  <si>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</si>
  <si>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</si>
  <si>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</si>
  <si>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</si>
  <si>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</si>
  <si>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</si>
  <si>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</si>
  <si>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</si>
  <si>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</si>
  <si>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</si>
  <si>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</si>
  <si>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</si>
  <si>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</si>
  <si>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</si>
  <si>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</si>
  <si>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</si>
  <si>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</si>
  <si>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</si>
  <si>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</si>
  <si>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</si>
  <si>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</si>
  <si>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</si>
  <si>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</si>
  <si>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</si>
  <si>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</si>
  <si>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</si>
  <si>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</si>
  <si>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</si>
  <si>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</si>
  <si>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</si>
  <si>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</si>
  <si>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</si>
  <si>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</si>
  <si>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</si>
  <si>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</si>
  <si>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</si>
  <si>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</si>
  <si>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</si>
  <si>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</si>
  <si>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</si>
  <si>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</si>
  <si>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</si>
  <si>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</si>
  <si>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</si>
  <si>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</si>
  <si>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</si>
  <si>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</si>
  <si>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</si>
  <si>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</si>
  <si>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</si>
  <si>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</si>
  <si>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</si>
  <si>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</si>
  <si>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</si>
  <si>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</si>
  <si>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</si>
  <si>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</si>
  <si>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</si>
  <si>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</si>
  <si>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</si>
  <si>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</si>
  <si>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</si>
  <si>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</si>
  <si>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</si>
  <si>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</si>
  <si>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</si>
  <si>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</si>
  <si>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</si>
  <si>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</si>
  <si>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</si>
  <si>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</si>
  <si>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</si>
  <si>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</si>
  <si>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</si>
  <si>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</si>
  <si>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</si>
  <si>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</si>
  <si>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</si>
  <si>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</si>
  <si>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</si>
  <si>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</si>
  <si>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</si>
  <si>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</si>
  <si>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</si>
  <si>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</si>
  <si>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</si>
  <si>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</si>
  <si>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</si>
  <si>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</si>
  <si>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</si>
  <si>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</si>
  <si>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</si>
  <si>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</si>
  <si>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</si>
  <si>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</si>
  <si>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</si>
  <si>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</si>
  <si>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</si>
  <si>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</si>
  <si>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</si>
  <si>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</si>
  <si>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</si>
  <si>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</si>
  <si>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</si>
  <si>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</si>
  <si>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</si>
  <si>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</si>
  <si>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</si>
  <si>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</si>
  <si>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</si>
  <si>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</si>
  <si>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</si>
  <si>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</si>
  <si>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</si>
  <si>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</si>
  <si>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</si>
  <si>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</si>
  <si>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</si>
  <si>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</si>
  <si>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</si>
  <si>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</si>
  <si>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</si>
  <si>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</si>
  <si>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</si>
  <si>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</si>
  <si>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</si>
  <si>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</si>
  <si>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</si>
  <si>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</si>
  <si>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</si>
  <si>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</si>
  <si>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</si>
  <si>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</si>
  <si>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</si>
  <si>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</si>
  <si>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</si>
  <si>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</si>
  <si>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</si>
  <si>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</si>
  <si>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</si>
  <si>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</si>
  <si>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</si>
  <si>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</si>
  <si>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</si>
  <si>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</si>
  <si>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</si>
  <si>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</si>
  <si>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</si>
  <si>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</si>
  <si>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</si>
  <si>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</si>
  <si>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</si>
  <si>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</si>
  <si>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</si>
  <si>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</si>
  <si>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</si>
  <si>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</si>
  <si>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</si>
  <si>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</si>
  <si>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</si>
  <si>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</si>
  <si>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</si>
  <si>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</si>
  <si>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</si>
  <si>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</si>
  <si>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</si>
  <si>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</si>
  <si>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</si>
  <si>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</si>
  <si>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</si>
  <si>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</si>
  <si>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</si>
  <si>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</si>
  <si>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</si>
  <si>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</si>
  <si>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</si>
  <si>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</si>
  <si>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</si>
  <si>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</si>
  <si>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</si>
  <si>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</si>
  <si>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</si>
  <si>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</si>
  <si>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</si>
  <si>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</si>
  <si>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</si>
  <si>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</si>
  <si>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</si>
  <si>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</si>
  <si>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</si>
  <si>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</si>
  <si>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</si>
  <si>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</si>
  <si>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</si>
  <si>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</si>
  <si>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</si>
  <si>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</si>
  <si>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</si>
  <si>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</si>
  <si>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</si>
  <si>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</si>
  <si>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</si>
  <si>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</si>
  <si>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</si>
  <si>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</si>
  <si>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</si>
  <si>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</si>
  <si>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</si>
  <si>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</si>
  <si>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</si>
  <si>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</si>
  <si>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</si>
  <si>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</si>
  <si>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</si>
  <si>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</si>
  <si>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</si>
  <si>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</si>
  <si>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</si>
  <si>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</si>
  <si>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</si>
  <si>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</si>
  <si>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</si>
  <si>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</si>
  <si>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</si>
  <si>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</si>
  <si>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</si>
  <si>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</si>
  <si>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</si>
  <si>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</si>
  <si>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</si>
  <si>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</si>
  <si>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</si>
  <si>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</si>
  <si>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</si>
  <si>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</si>
  <si>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</si>
  <si>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</si>
  <si>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</si>
  <si>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</si>
  <si>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</si>
  <si>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</si>
  <si>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</si>
  <si>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</si>
  <si>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</si>
  <si>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</si>
  <si>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</si>
  <si>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</si>
  <si>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</si>
  <si>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</si>
  <si>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</si>
  <si>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</si>
  <si>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</si>
  <si>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</si>
  <si>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</si>
  <si>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</si>
  <si>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</si>
  <si>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</si>
  <si>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</si>
  <si>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</si>
  <si>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</si>
  <si>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</si>
  <si>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</si>
  <si>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</si>
  <si>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</si>
  <si>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</si>
  <si>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</si>
  <si>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</si>
  <si>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</si>
  <si>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</si>
  <si>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</si>
  <si>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</si>
  <si>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</si>
  <si>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</si>
  <si>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</si>
  <si>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</si>
  <si>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</si>
  <si>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</si>
  <si>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</si>
  <si>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</si>
  <si>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</si>
  <si>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</si>
  <si>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</si>
  <si>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</si>
  <si>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</si>
  <si>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</si>
  <si>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</si>
  <si>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</si>
  <si>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</si>
  <si>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</si>
  <si>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</si>
  <si>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</si>
  <si>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</si>
  <si>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</si>
  <si>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</si>
  <si>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</si>
  <si>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</si>
  <si>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</si>
  <si>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</si>
  <si>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</si>
  <si>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</si>
  <si>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</si>
  <si>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</si>
  <si>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</si>
  <si>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</si>
  <si>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</si>
  <si>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</si>
  <si>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</si>
  <si>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</si>
  <si>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</si>
  <si>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</si>
  <si>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</si>
  <si>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</si>
  <si>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</si>
  <si>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</si>
  <si>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</si>
  <si>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</si>
  <si>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</si>
  <si>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</si>
  <si>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</si>
  <si>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</si>
  <si>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</si>
  <si>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</si>
  <si>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</si>
  <si>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</si>
  <si>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</si>
  <si>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</si>
  <si>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</si>
  <si>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</si>
  <si>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</si>
  <si>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</si>
  <si>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</si>
  <si>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</si>
  <si>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</si>
  <si>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</si>
  <si>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</si>
  <si>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</si>
  <si>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</si>
  <si>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</si>
  <si>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</si>
  <si>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</si>
  <si>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</si>
  <si>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</si>
  <si>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</si>
  <si>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</si>
  <si>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</si>
  <si>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</si>
  <si>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</si>
  <si>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</si>
  <si>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</si>
  <si>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</si>
  <si>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</si>
  <si>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</si>
  <si>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</si>
  <si>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</si>
  <si>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</si>
  <si>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</si>
  <si>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</si>
  <si>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</si>
  <si>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</si>
  <si>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</si>
  <si>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</si>
  <si>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</si>
  <si>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</si>
  <si>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</si>
  <si>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</si>
  <si>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</si>
  <si>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</si>
  <si>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</si>
  <si>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</si>
  <si>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</si>
  <si>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</si>
  <si>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</si>
  <si>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</si>
  <si>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</si>
  <si>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</si>
  <si>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</si>
  <si>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</si>
  <si>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</si>
  <si>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</si>
  <si>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</si>
  <si>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</si>
  <si>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</si>
  <si>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</si>
  <si>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</si>
  <si>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</si>
  <si>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</si>
  <si>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</si>
  <si>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</si>
  <si>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</si>
  <si>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</si>
  <si>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</si>
  <si>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</si>
  <si>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</si>
  <si>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</si>
  <si>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</si>
  <si>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</si>
  <si>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</si>
  <si>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</si>
  <si>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</si>
  <si>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</si>
  <si>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</si>
  <si>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</si>
  <si>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</si>
  <si>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</si>
  <si>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</si>
  <si>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</si>
  <si>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</si>
  <si>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</si>
  <si>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</si>
  <si>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</si>
  <si>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</si>
  <si>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</si>
  <si>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</si>
  <si>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</si>
  <si>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</si>
  <si>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</si>
  <si>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</si>
  <si>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</si>
  <si>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</si>
  <si>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</si>
  <si>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</si>
  <si>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</si>
  <si>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</si>
  <si>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</si>
  <si>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</si>
  <si>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</si>
  <si>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</si>
  <si>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</si>
  <si>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</si>
  <si>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</si>
  <si>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</si>
  <si>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</si>
  <si>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</si>
  <si>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</si>
  <si>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</si>
  <si>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</si>
  <si>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</si>
  <si>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</si>
  <si>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</si>
  <si>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</si>
  <si>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</si>
  <si>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</si>
  <si>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</si>
  <si>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</si>
  <si>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</si>
  <si>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</si>
  <si>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</si>
  <si>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</si>
  <si>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</si>
  <si>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</si>
  <si>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</si>
  <si>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</si>
  <si>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</si>
  <si>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</si>
  <si>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</si>
  <si>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</si>
  <si>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</si>
  <si>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</si>
  <si>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</si>
  <si>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</si>
  <si>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</si>
  <si>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</si>
  <si>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</si>
  <si>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</si>
  <si>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</si>
  <si>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</si>
  <si>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</si>
  <si>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</si>
  <si>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</si>
  <si>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</si>
  <si>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</si>
  <si>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</si>
  <si>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</si>
  <si>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</si>
  <si>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</si>
  <si>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</si>
  <si>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</si>
  <si>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</si>
  <si>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</si>
  <si>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</si>
  <si>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</si>
  <si>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</si>
  <si>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</si>
  <si>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</si>
  <si>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</si>
  <si>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</si>
  <si>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</si>
  <si>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</si>
  <si>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</si>
  <si>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</si>
  <si>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</si>
  <si>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</si>
  <si>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</si>
  <si>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</si>
  <si>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</si>
  <si>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</si>
  <si>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</si>
  <si>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</si>
  <si>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</si>
  <si>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</si>
  <si>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</si>
  <si>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</si>
  <si>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</si>
  <si>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</si>
  <si>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</si>
  <si>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</si>
  <si>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</si>
  <si>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</si>
  <si>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</si>
  <si>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</si>
  <si>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</si>
  <si>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</si>
  <si>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</si>
  <si>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</si>
  <si>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</si>
  <si>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</si>
  <si>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</si>
  <si>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</si>
  <si>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</si>
  <si>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</si>
  <si>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</si>
  <si>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</si>
  <si>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</si>
  <si>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</si>
  <si>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</si>
  <si>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</si>
  <si>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</si>
  <si>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</si>
  <si>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</si>
  <si>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</si>
  <si>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</si>
  <si>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</si>
  <si>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</si>
  <si>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</si>
  <si>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</si>
  <si>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</si>
  <si>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</si>
  <si>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</si>
  <si>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</si>
  <si>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</si>
  <si>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</si>
  <si>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</si>
  <si>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</si>
  <si>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</si>
  <si>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</si>
  <si>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</si>
  <si>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</si>
  <si>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</si>
  <si>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</si>
  <si>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</si>
  <si>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</si>
  <si>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</si>
  <si>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</si>
  <si>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</si>
  <si>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</si>
  <si>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</si>
  <si>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</si>
  <si>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</si>
  <si>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</si>
  <si>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</si>
  <si>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</si>
  <si>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</si>
  <si>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</si>
  <si>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</si>
  <si>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</si>
  <si>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</si>
  <si>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</si>
  <si>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</si>
  <si>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</si>
  <si>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</si>
  <si>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</si>
  <si>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</si>
  <si>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</si>
  <si>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</si>
  <si>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</si>
  <si>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</si>
  <si>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</si>
  <si>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</si>
  <si>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</si>
  <si>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</si>
  <si>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</si>
  <si>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</si>
  <si>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</si>
  <si>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</si>
  <si>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</si>
  <si>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</si>
  <si>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</si>
  <si>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</si>
  <si>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</si>
  <si>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</si>
  <si>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</si>
  <si>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</si>
  <si>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</si>
  <si>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</si>
  <si>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</si>
  <si>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</si>
  <si>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</si>
  <si>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</si>
  <si>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</si>
  <si>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</si>
  <si>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</si>
  <si>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</si>
  <si>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</si>
  <si>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</si>
  <si>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</si>
  <si>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</si>
  <si>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</si>
  <si>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</si>
  <si>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</si>
  <si>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</si>
  <si>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</si>
  <si>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</si>
  <si>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</si>
  <si>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</si>
  <si>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</si>
  <si>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</si>
  <si>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</si>
  <si>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</si>
  <si>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</si>
  <si>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</si>
  <si>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</si>
  <si>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</si>
  <si>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</si>
  <si>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</si>
  <si>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</si>
  <si>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</si>
  <si>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</si>
  <si>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</si>
  <si>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</si>
  <si>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</si>
  <si>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</si>
  <si>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</si>
  <si>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</si>
  <si>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</si>
  <si>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</si>
  <si>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</si>
  <si>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</si>
  <si>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</si>
  <si>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</si>
  <si>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</si>
  <si>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</si>
  <si>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</si>
  <si>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</si>
  <si>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</si>
  <si>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</si>
  <si>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</si>
  <si>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</si>
  <si>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</si>
  <si>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</si>
  <si>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</si>
  <si>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</si>
  <si>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</si>
  <si>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</si>
  <si>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</si>
  <si>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</si>
  <si>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</si>
  <si>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</si>
  <si>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</si>
  <si>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</si>
  <si>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</si>
  <si>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</si>
  <si>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</si>
  <si>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</si>
  <si>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</si>
  <si>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</si>
  <si>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</si>
  <si>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</si>
  <si>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</si>
  <si>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</si>
  <si>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</si>
  <si>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</si>
  <si>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</si>
  <si>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</si>
  <si>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</si>
  <si>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</si>
  <si>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</si>
  <si>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</si>
  <si>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</si>
  <si>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</si>
  <si>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</si>
  <si>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</si>
  <si>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</si>
  <si>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</si>
  <si>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</si>
  <si>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</si>
  <si>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</si>
  <si>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</si>
  <si>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</si>
  <si>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</si>
  <si>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</si>
  <si>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</si>
  <si>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</si>
  <si>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</si>
  <si>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</si>
  <si>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</si>
  <si>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</si>
  <si>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</si>
  <si>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</si>
  <si>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</si>
  <si>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</si>
  <si>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</si>
  <si>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</si>
  <si>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</si>
  <si>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</si>
  <si>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</si>
  <si>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</si>
  <si>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</si>
  <si>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</si>
  <si>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</si>
  <si>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</si>
  <si>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</si>
  <si>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</si>
  <si>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</si>
  <si>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</si>
  <si>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</si>
  <si>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</si>
  <si>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</si>
  <si>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</si>
  <si>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</si>
  <si>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</si>
  <si>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</si>
  <si>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</si>
  <si>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</si>
  <si>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</si>
  <si>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</si>
  <si>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</si>
  <si>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</si>
  <si>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</si>
  <si>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</si>
  <si>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</si>
  <si>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</si>
  <si>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</si>
  <si>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</si>
  <si>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</si>
  <si>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</si>
  <si>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</si>
  <si>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</si>
  <si>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</si>
  <si>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</si>
  <si>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</si>
  <si>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</si>
  <si>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</si>
  <si>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</si>
  <si>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</si>
  <si>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</si>
  <si>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</si>
  <si>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</si>
  <si>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</si>
  <si>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</si>
  <si>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</si>
  <si>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</si>
  <si>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</si>
  <si>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</si>
  <si>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</si>
  <si>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</si>
  <si>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</si>
  <si>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</si>
  <si>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</si>
  <si>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</si>
  <si>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</si>
  <si>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</si>
  <si>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</si>
  <si>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</si>
  <si>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</si>
  <si>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</si>
  <si>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</si>
  <si>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</si>
  <si>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</si>
  <si>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</si>
  <si>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</si>
  <si>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</si>
  <si>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</si>
  <si>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</si>
  <si>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</si>
  <si>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</si>
  <si>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</si>
  <si>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</si>
  <si>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</si>
  <si>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</si>
  <si>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</si>
  <si>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</si>
  <si>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</si>
  <si>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</si>
  <si>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</si>
  <si>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</si>
  <si>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</si>
  <si>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</si>
  <si>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</si>
  <si>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</si>
  <si>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</si>
  <si>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</si>
  <si>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</si>
  <si>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</si>
  <si>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</si>
  <si>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</si>
  <si>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</si>
  <si>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</si>
  <si>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</si>
  <si>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</si>
  <si>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</si>
  <si>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</si>
  <si>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</si>
  <si>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</si>
  <si>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</si>
  <si>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</si>
  <si>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</si>
  <si>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</si>
  <si>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</si>
  <si>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</si>
  <si>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</si>
  <si>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</si>
  <si>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</si>
  <si>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</si>
  <si>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</si>
  <si>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</si>
  <si>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</si>
  <si>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</si>
  <si>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</si>
  <si>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</si>
  <si>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</si>
  <si>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</si>
  <si>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</si>
  <si>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</si>
  <si>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</si>
  <si>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</si>
  <si>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</si>
  <si>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</si>
  <si>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</si>
  <si>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</si>
  <si>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</si>
  <si>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</si>
  <si>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</si>
  <si>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</si>
  <si>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</si>
  <si>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</si>
  <si>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</si>
  <si>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</si>
  <si>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</si>
  <si>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</si>
  <si>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</si>
  <si>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</si>
  <si>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</si>
  <si>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</si>
  <si>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</si>
  <si>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</si>
  <si>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</si>
  <si>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</si>
  <si>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</si>
  <si>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</si>
  <si>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</si>
  <si>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</si>
  <si>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</si>
  <si>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</si>
  <si>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</si>
  <si>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</si>
  <si>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</si>
  <si>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</si>
  <si>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</si>
  <si>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</si>
  <si>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</si>
  <si>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</si>
  <si>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</si>
  <si>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</si>
  <si>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</si>
  <si>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</si>
  <si>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</si>
  <si>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</si>
  <si>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</si>
  <si>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</si>
  <si>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</si>
  <si>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</si>
  <si>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</si>
  <si>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</si>
  <si>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</si>
  <si>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</si>
  <si>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</si>
  <si>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</si>
  <si>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</si>
  <si>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</si>
  <si>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</si>
  <si>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</si>
  <si>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</si>
  <si>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</si>
  <si>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</si>
  <si>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</si>
  <si>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</si>
  <si>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</si>
  <si>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</si>
  <si>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</si>
  <si>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</si>
  <si>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</si>
  <si>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</si>
  <si>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</si>
  <si>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</si>
  <si>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</si>
  <si>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</si>
  <si>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</si>
  <si>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</si>
  <si>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</si>
  <si>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</si>
  <si>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</si>
  <si>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</si>
  <si>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</si>
  <si>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</si>
  <si>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</si>
  <si>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</si>
  <si>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</si>
  <si>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</si>
  <si>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</si>
  <si>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</si>
  <si>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</si>
  <si>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</si>
  <si>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</si>
  <si>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</si>
  <si>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</si>
  <si>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</si>
  <si>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</si>
  <si>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</si>
  <si>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</si>
  <si>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</si>
  <si>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</si>
  <si>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</si>
  <si>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</si>
  <si>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</si>
  <si>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</si>
  <si>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</si>
  <si>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</si>
  <si>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</si>
  <si>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</si>
  <si>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</si>
  <si>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</si>
  <si>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</si>
  <si>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</si>
  <si>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</si>
  <si>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</si>
  <si>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</si>
  <si>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</si>
  <si>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</si>
  <si>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</si>
  <si>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</si>
  <si>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</si>
  <si>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</si>
  <si>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</si>
  <si>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</si>
  <si>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</si>
  <si>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</si>
  <si>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</si>
  <si>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</si>
  <si>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</si>
  <si>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</si>
  <si>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</si>
  <si>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</si>
  <si>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</si>
  <si>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</si>
  <si>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</si>
  <si>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</si>
  <si>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</si>
  <si>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</si>
  <si>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</si>
  <si>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</si>
  <si>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</si>
  <si>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</si>
  <si>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</si>
  <si>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</si>
  <si>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</si>
  <si>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</si>
  <si>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</si>
  <si>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</si>
  <si>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</si>
  <si>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</si>
  <si>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</si>
  <si>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</si>
  <si>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</si>
  <si>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</si>
  <si>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</si>
  <si>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</si>
  <si>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</si>
  <si>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</si>
  <si>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</si>
  <si>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</si>
  <si>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</si>
  <si>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</si>
  <si>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</si>
  <si>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</si>
  <si>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</si>
  <si>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</si>
  <si>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</si>
  <si>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</si>
  <si>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</si>
  <si>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</si>
  <si>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</si>
  <si>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</si>
  <si>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</si>
  <si>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</si>
  <si>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</si>
  <si>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</si>
  <si>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</si>
  <si>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</si>
  <si>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</si>
  <si>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</si>
  <si>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</si>
  <si>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</si>
  <si>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</si>
  <si>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</si>
  <si>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</si>
  <si>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</si>
  <si>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</si>
  <si>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</si>
  <si>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</si>
  <si>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</si>
  <si>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</si>
  <si>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</si>
  <si>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</si>
  <si>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</si>
  <si>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</si>
  <si>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</si>
  <si>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</si>
  <si>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</si>
  <si>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</si>
  <si>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</si>
  <si>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</si>
  <si>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</si>
  <si>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</si>
  <si>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</si>
  <si>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</si>
  <si>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</si>
  <si>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</si>
  <si>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</si>
  <si>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</si>
  <si>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</si>
  <si>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</si>
  <si>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</si>
  <si>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</si>
  <si>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</si>
  <si>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</si>
  <si>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</si>
  <si>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</si>
  <si>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</si>
  <si>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</si>
  <si>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</si>
  <si>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</si>
  <si>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</si>
  <si>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</si>
  <si>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</si>
  <si>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</si>
  <si>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</si>
  <si>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</si>
  <si>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</si>
  <si>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</si>
  <si>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</si>
  <si>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</si>
  <si>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</si>
  <si>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</si>
  <si>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</si>
  <si>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</si>
  <si>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</si>
  <si>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</si>
  <si>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</si>
  <si>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</si>
  <si>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</si>
  <si>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</si>
  <si>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</si>
  <si>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</si>
  <si>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</si>
  <si>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</si>
  <si>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</si>
  <si>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</si>
  <si>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</si>
  <si>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</si>
  <si>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</si>
  <si>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</si>
  <si>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</si>
  <si>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</si>
  <si>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</si>
  <si>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</si>
  <si>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</si>
  <si>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</si>
  <si>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</si>
  <si>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</si>
  <si>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</si>
  <si>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</si>
  <si>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</si>
  <si>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</si>
  <si>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</si>
  <si>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</si>
  <si>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</si>
  <si>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</si>
  <si>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</si>
  <si>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</si>
  <si>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</si>
  <si>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</si>
  <si>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</si>
  <si>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</si>
  <si>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</si>
  <si>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</si>
  <si>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</si>
  <si>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</si>
  <si>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</si>
  <si>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</si>
  <si>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</si>
  <si>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</si>
  <si>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</si>
  <si>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</si>
  <si>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</si>
  <si>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</si>
  <si>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</si>
  <si>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</si>
  <si>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</si>
  <si>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</si>
  <si>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</si>
  <si>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</si>
  <si>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</si>
  <si>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</si>
  <si>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</si>
  <si>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</si>
  <si>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</si>
  <si>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</si>
  <si>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</si>
  <si>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</si>
  <si>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</si>
  <si>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</si>
  <si>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</si>
  <si>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</si>
  <si>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</si>
  <si>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</si>
  <si>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</si>
  <si>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</si>
  <si>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</si>
  <si>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</si>
  <si>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</si>
  <si>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</si>
  <si>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</si>
  <si>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</si>
  <si>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</si>
  <si>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</si>
  <si>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</si>
  <si>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</si>
  <si>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</si>
  <si>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</si>
  <si>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</si>
  <si>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</si>
  <si>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</si>
  <si>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</si>
  <si>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</si>
  <si>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</si>
  <si>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</si>
  <si>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</si>
  <si>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</si>
  <si>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</si>
  <si>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</si>
  <si>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</si>
  <si>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</si>
  <si>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</si>
  <si>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</si>
  <si>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</si>
  <si>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</si>
  <si>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</si>
  <si>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</si>
  <si>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</si>
  <si>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</si>
  <si>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</si>
  <si>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</si>
  <si>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</si>
  <si>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</si>
  <si>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</si>
  <si>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</si>
  <si>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</si>
  <si>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</si>
  <si>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</si>
  <si>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</si>
  <si>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</si>
  <si>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</si>
  <si>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</si>
  <si>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</si>
  <si>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</si>
  <si>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</si>
  <si>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</si>
  <si>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</si>
  <si>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</si>
  <si>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</si>
  <si>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</si>
  <si>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</si>
  <si>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</si>
  <si>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</si>
  <si>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</si>
  <si>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</si>
  <si>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</si>
  <si>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</si>
  <si>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</si>
  <si>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</si>
  <si>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</si>
  <si>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</si>
  <si>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</si>
  <si>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</si>
  <si>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</si>
  <si>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</si>
  <si>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</si>
  <si>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</si>
  <si>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</si>
  <si>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</si>
  <si>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</si>
  <si>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</si>
  <si>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</si>
  <si>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</si>
  <si>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</si>
  <si>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</si>
  <si>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</si>
  <si>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</si>
  <si>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</si>
  <si>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</si>
  <si>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</si>
  <si>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</si>
  <si>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</si>
  <si>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</si>
  <si>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</si>
  <si>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</si>
  <si>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</si>
  <si>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</si>
  <si>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</si>
  <si>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</si>
  <si>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</si>
  <si>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</si>
  <si>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</si>
  <si>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</si>
  <si>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</si>
  <si>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</si>
  <si>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</si>
  <si>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</si>
  <si>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</si>
  <si>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</si>
  <si>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</si>
  <si>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</si>
  <si>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</si>
  <si>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</si>
  <si>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</si>
  <si>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</si>
  <si>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</si>
  <si>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</si>
  <si>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</si>
  <si>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</si>
  <si>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</si>
  <si>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</si>
  <si>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</si>
  <si>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</si>
  <si>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</si>
  <si>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</si>
  <si>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</si>
  <si>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</si>
  <si>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</si>
  <si>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</si>
  <si>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</si>
  <si>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</si>
  <si>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</si>
  <si>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</si>
  <si>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</si>
  <si>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</si>
  <si>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</si>
  <si>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</si>
  <si>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</si>
  <si>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</si>
  <si>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</si>
  <si>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</si>
  <si>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</si>
  <si>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</si>
  <si>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</si>
  <si>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</si>
  <si>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</si>
  <si>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</si>
  <si>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</si>
  <si>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</si>
  <si>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</si>
  <si>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</si>
  <si>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</si>
  <si>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</si>
  <si>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</si>
  <si>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</si>
  <si>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</si>
  <si>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</si>
  <si>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</si>
  <si>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</si>
  <si>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</si>
  <si>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</si>
  <si>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</si>
  <si>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</si>
  <si>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</si>
  <si>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</si>
  <si>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</si>
  <si>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</si>
  <si>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</si>
  <si>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</si>
  <si>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</si>
  <si>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</si>
  <si>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</si>
  <si>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</si>
  <si>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</si>
  <si>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</si>
  <si>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</si>
  <si>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</si>
  <si>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</si>
  <si>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</si>
  <si>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</si>
  <si>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</si>
  <si>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</si>
  <si>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</si>
  <si>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</si>
  <si>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</si>
  <si>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</si>
  <si>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</si>
  <si>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</si>
  <si>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</si>
  <si>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</si>
  <si>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</si>
  <si>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</si>
  <si>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</si>
  <si>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</si>
  <si>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</si>
  <si>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</si>
  <si>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</si>
  <si>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</si>
  <si>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</si>
  <si>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</si>
  <si>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</si>
  <si>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</si>
  <si>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</si>
  <si>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</si>
  <si>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</si>
  <si>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</si>
  <si>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</si>
  <si>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</si>
  <si>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</si>
  <si>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</si>
  <si>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</si>
  <si>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</si>
  <si>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</si>
  <si>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</si>
  <si>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</si>
  <si>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</si>
  <si>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</si>
  <si>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</si>
  <si>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</si>
  <si>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</si>
  <si>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</si>
  <si>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</si>
  <si>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</si>
  <si>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</si>
  <si>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</si>
  <si>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</si>
  <si>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</si>
  <si>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</si>
  <si>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</si>
  <si>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</si>
  <si>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</si>
  <si>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</si>
  <si>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</si>
  <si>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</si>
  <si>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</si>
  <si>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</si>
  <si>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</si>
  <si>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</si>
  <si>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</si>
  <si>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</si>
  <si>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</si>
  <si>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</si>
  <si>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</si>
  <si>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</si>
  <si>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</si>
  <si>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</si>
  <si>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</si>
  <si>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</si>
  <si>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</si>
  <si>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</si>
  <si>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</si>
  <si>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</si>
  <si>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</si>
  <si>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</si>
  <si>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</si>
  <si>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</si>
  <si>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</si>
  <si>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</si>
  <si>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</si>
  <si>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</si>
  <si>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</si>
  <si>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</si>
  <si>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</si>
  <si>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</si>
  <si>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</si>
  <si>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</si>
  <si>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</si>
  <si>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</si>
  <si>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</si>
  <si>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</si>
  <si>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</si>
  <si>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</si>
  <si>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</si>
  <si>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</si>
  <si>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</si>
  <si>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</si>
  <si>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</si>
  <si>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</si>
  <si>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</si>
  <si>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</si>
  <si>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</si>
  <si>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</si>
  <si>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</si>
  <si>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</si>
  <si>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</si>
  <si>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</si>
  <si>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</si>
  <si>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</si>
  <si>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</si>
  <si>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</si>
  <si>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</si>
  <si>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</si>
  <si>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</si>
  <si>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</si>
  <si>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</si>
  <si>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</si>
  <si>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</si>
  <si>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</si>
  <si>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</si>
  <si>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</si>
  <si>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</si>
  <si>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</si>
  <si>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</si>
  <si>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</si>
  <si>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</si>
  <si>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</si>
  <si>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</si>
  <si>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</si>
  <si>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</si>
  <si>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</si>
  <si>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</si>
  <si>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</si>
  <si>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</si>
  <si>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</si>
  <si>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</si>
  <si>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</si>
  <si>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</si>
  <si>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</si>
  <si>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</si>
  <si>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</si>
  <si>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</si>
  <si>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</si>
  <si>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</si>
  <si>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</si>
  <si>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</si>
  <si>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</si>
  <si>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</si>
  <si>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</si>
  <si>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</si>
  <si>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</si>
  <si>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</si>
  <si>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</si>
  <si>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</si>
  <si>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</si>
  <si>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</si>
  <si>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</si>
  <si>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</si>
  <si>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</si>
  <si>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</si>
  <si>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</si>
  <si>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</si>
  <si>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</si>
  <si>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</si>
  <si>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</si>
  <si>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</si>
  <si>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</si>
  <si>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</si>
  <si>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</si>
  <si>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</si>
  <si>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</si>
  <si>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</si>
  <si>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</si>
  <si>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</si>
  <si>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</si>
  <si>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</si>
  <si>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</si>
  <si>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</si>
  <si>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</si>
  <si>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</si>
  <si>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</si>
  <si>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</si>
  <si>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</si>
  <si>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</si>
  <si>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</si>
  <si>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</si>
  <si>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</si>
  <si>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</si>
  <si>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</si>
  <si>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</si>
  <si>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</si>
  <si>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</si>
  <si>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</si>
  <si>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</si>
  <si>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</si>
  <si>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</si>
  <si>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</si>
  <si>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</si>
  <si>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</si>
  <si>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</si>
  <si>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</si>
  <si>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</si>
  <si>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</si>
  <si>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</si>
  <si>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</si>
  <si>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</si>
  <si>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</si>
  <si>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</si>
  <si>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</si>
  <si>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</si>
  <si>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</si>
  <si>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</si>
  <si>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</si>
  <si>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</si>
  <si>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</si>
  <si>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</si>
  <si>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</si>
  <si>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</si>
  <si>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</si>
  <si>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</si>
  <si>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</si>
  <si>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</si>
  <si>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</si>
  <si>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</si>
  <si>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</si>
  <si>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</si>
  <si>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</si>
  <si>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</si>
  <si>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</si>
  <si>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</si>
  <si>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</si>
  <si>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</si>
  <si>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</si>
  <si>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</si>
  <si>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</si>
  <si>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</si>
  <si>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</si>
  <si>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</si>
  <si>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</si>
  <si>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</si>
  <si>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</si>
  <si>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</si>
  <si>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</si>
  <si>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</si>
  <si>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</si>
  <si>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</si>
  <si>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</si>
  <si>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</si>
  <si>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</si>
  <si>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</si>
  <si>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</si>
  <si>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</si>
  <si>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</si>
  <si>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</si>
  <si>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</si>
  <si>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</si>
  <si>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</si>
  <si>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</si>
  <si>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</si>
  <si>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</si>
  <si>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</si>
  <si>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</si>
  <si>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</si>
  <si>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</si>
  <si>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</si>
  <si>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</si>
  <si>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</si>
  <si>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</si>
  <si>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</si>
  <si>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</si>
  <si>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</si>
  <si>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</si>
  <si>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</si>
  <si>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</si>
  <si>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</si>
  <si>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</si>
  <si>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</si>
  <si>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</si>
  <si>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</si>
  <si>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</si>
  <si>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</si>
  <si>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</si>
  <si>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</si>
  <si>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</si>
  <si>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</si>
  <si>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</si>
  <si>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</si>
  <si>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</si>
  <si>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</si>
  <si>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</si>
  <si>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</si>
  <si>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</si>
  <si>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</si>
  <si>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</si>
  <si>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</si>
  <si>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</si>
  <si>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</si>
  <si>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</si>
  <si>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</si>
  <si>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</si>
  <si>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</si>
  <si>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</si>
  <si>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</si>
  <si>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</si>
  <si>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</si>
  <si>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</si>
  <si>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</si>
  <si>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</si>
  <si>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</si>
  <si>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</si>
  <si>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</si>
  <si>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</si>
  <si>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</si>
  <si>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</si>
  <si>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</si>
  <si>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</si>
  <si>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</si>
  <si>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</si>
  <si>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</si>
  <si>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</si>
  <si>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</si>
  <si>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</si>
  <si>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</si>
  <si>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</si>
  <si>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</si>
  <si>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</si>
  <si>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</si>
  <si>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</si>
  <si>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</si>
  <si>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</si>
  <si>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</si>
  <si>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</si>
  <si>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</si>
  <si>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</si>
  <si>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</si>
  <si>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</si>
  <si>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</si>
  <si>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</si>
  <si>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</si>
  <si>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</si>
  <si>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</si>
  <si>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</si>
  <si>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</si>
  <si>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</si>
  <si>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</si>
  <si>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</si>
  <si>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</si>
  <si>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</si>
  <si>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</si>
  <si>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</si>
  <si>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</si>
  <si>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</si>
  <si>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</si>
  <si>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</si>
  <si>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</si>
  <si>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</si>
  <si>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</si>
  <si>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</si>
  <si>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</si>
  <si>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</si>
  <si>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</si>
  <si>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</si>
  <si>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</si>
  <si>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</si>
  <si>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</si>
  <si>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</si>
  <si>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</si>
  <si>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</si>
  <si>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</si>
  <si>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</si>
  <si>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</si>
  <si>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</si>
  <si>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</si>
  <si>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</si>
  <si>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</si>
  <si>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</si>
  <si>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</si>
  <si>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</si>
  <si>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</si>
  <si>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</si>
  <si>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</si>
  <si>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</si>
  <si>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</si>
  <si>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</si>
  <si>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</si>
  <si>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</si>
  <si>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</si>
  <si>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</si>
  <si>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</si>
  <si>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</si>
  <si>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</si>
  <si>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</si>
  <si>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</si>
  <si>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</si>
  <si>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</si>
  <si>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</si>
  <si>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</si>
  <si>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</si>
  <si>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</si>
  <si>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</si>
  <si>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</si>
  <si>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</si>
  <si>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</si>
  <si>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</si>
  <si>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</si>
  <si>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</si>
  <si>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</si>
  <si>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</si>
  <si>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</si>
  <si>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</si>
  <si>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</si>
  <si>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</si>
  <si>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</si>
  <si>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</si>
  <si>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</si>
  <si>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</si>
  <si>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</si>
  <si>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</si>
  <si>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</si>
  <si>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</si>
  <si>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</si>
  <si>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</si>
  <si>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</si>
  <si>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</si>
  <si>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</si>
  <si>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</si>
  <si>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</si>
  <si>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</si>
  <si>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</si>
  <si>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</si>
  <si>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</si>
  <si>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</si>
  <si>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</si>
  <si>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</si>
  <si>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</si>
  <si>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</si>
  <si>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</si>
  <si>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</si>
  <si>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</si>
  <si>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</si>
  <si>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</si>
  <si>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</si>
  <si>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</si>
  <si>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</si>
  <si>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</si>
  <si>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</si>
  <si>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</si>
  <si>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</si>
  <si>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</si>
  <si>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</si>
  <si>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</si>
  <si>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</si>
  <si>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</si>
  <si>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</si>
  <si>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</si>
  <si>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</si>
  <si>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</si>
  <si>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</si>
  <si>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</si>
  <si>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</si>
  <si>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</si>
  <si>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</si>
  <si>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</si>
  <si>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</si>
  <si>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</si>
  <si>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</si>
  <si>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</si>
  <si>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</si>
  <si>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</si>
  <si>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</si>
  <si>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</si>
  <si>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</si>
  <si>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</si>
  <si>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</si>
  <si>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</si>
  <si>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</si>
  <si>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</si>
  <si>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</si>
  <si>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</si>
  <si>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</si>
  <si>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</si>
  <si>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</si>
  <si>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</si>
  <si>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</si>
  <si>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</si>
  <si>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</si>
  <si>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</si>
  <si>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</si>
  <si>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</si>
  <si>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</si>
  <si>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</si>
  <si>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</si>
  <si>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</si>
  <si>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</si>
  <si>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</si>
  <si>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</si>
  <si>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</si>
  <si>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</si>
  <si>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</si>
  <si>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</si>
  <si>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</si>
  <si>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</si>
  <si>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</si>
  <si>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</si>
  <si>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</si>
  <si>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</si>
  <si>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</si>
  <si>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</si>
  <si>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</si>
  <si>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</si>
  <si>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</si>
  <si>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</si>
  <si>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</si>
  <si>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</si>
  <si>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</si>
  <si>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</si>
  <si>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</si>
  <si>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</si>
  <si>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</si>
  <si>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</si>
  <si>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</si>
  <si>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</si>
  <si>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</si>
  <si>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</si>
  <si>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</si>
  <si>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</si>
  <si>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</si>
  <si>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</si>
  <si>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</si>
  <si>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</si>
  <si>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</si>
  <si>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</si>
  <si>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</si>
  <si>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</si>
  <si>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</si>
  <si>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</si>
  <si>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</si>
  <si>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</si>
  <si>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</si>
  <si>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</si>
  <si>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</si>
  <si>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</si>
  <si>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</si>
  <si>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</si>
  <si>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</si>
  <si>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</si>
  <si>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</si>
  <si>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</si>
  <si>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</si>
  <si>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</si>
  <si>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</si>
  <si>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</si>
  <si>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</si>
  <si>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</si>
  <si>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</si>
  <si>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</si>
  <si>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</si>
  <si>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</si>
  <si>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</si>
  <si>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</si>
  <si>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</si>
  <si>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</si>
  <si>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</si>
  <si>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</si>
  <si>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</si>
  <si>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</si>
  <si>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</si>
  <si>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</si>
  <si>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</si>
  <si>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</si>
  <si>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</si>
  <si>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</si>
  <si>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</si>
  <si>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</si>
  <si>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</si>
  <si>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</si>
  <si>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</si>
  <si>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</si>
  <si>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</si>
  <si>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</si>
  <si>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</si>
  <si>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</si>
  <si>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</si>
  <si>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</si>
  <si>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</si>
  <si>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</si>
  <si>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</si>
  <si>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</si>
  <si>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</si>
  <si>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</si>
  <si>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</si>
  <si>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</si>
  <si>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</si>
  <si>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</si>
  <si>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</si>
  <si>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</si>
  <si>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</si>
  <si>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</si>
  <si>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</si>
  <si>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</si>
  <si>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</si>
  <si>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</si>
  <si>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</si>
  <si>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</si>
  <si>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</si>
  <si>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</si>
  <si>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</si>
  <si>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</si>
  <si>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</si>
  <si>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</si>
  <si>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</si>
  <si>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</si>
  <si>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</si>
  <si>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</si>
  <si>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</si>
  <si>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</si>
  <si>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</si>
  <si>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</si>
  <si>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</si>
  <si>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</si>
  <si>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</si>
  <si>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</si>
  <si>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</si>
  <si>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</si>
  <si>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</si>
  <si>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</si>
  <si>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</si>
  <si>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</si>
  <si>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</si>
  <si>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</si>
  <si>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</si>
  <si>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</si>
  <si>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</si>
  <si>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</si>
  <si>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</si>
  <si>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</si>
  <si>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</si>
  <si>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</si>
  <si>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</si>
  <si>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</si>
  <si>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</si>
  <si>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</si>
  <si>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</si>
  <si>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</si>
  <si>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</si>
  <si>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</si>
  <si>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</si>
  <si>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</si>
  <si>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</si>
  <si>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</si>
  <si>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</si>
  <si>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</si>
  <si>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</si>
  <si>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</si>
  <si>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</si>
  <si>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</si>
  <si>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</si>
  <si>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</si>
  <si>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</si>
  <si>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</si>
  <si>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</si>
  <si>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</si>
  <si>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</si>
  <si>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</si>
  <si>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</si>
  <si>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</si>
  <si>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</si>
  <si>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</si>
  <si>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</si>
  <si>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</si>
  <si>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</si>
  <si>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</si>
  <si>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</si>
  <si>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</si>
  <si>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</si>
  <si>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</si>
  <si>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</si>
  <si>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</si>
  <si>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</si>
  <si>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</si>
  <si>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</si>
  <si>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</si>
  <si>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</si>
  <si>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</si>
  <si>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</si>
  <si>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</si>
  <si>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</si>
  <si>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</si>
  <si>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</si>
  <si>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</si>
  <si>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</si>
  <si>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</si>
  <si>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</si>
  <si>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</si>
  <si>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</si>
  <si>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</si>
  <si>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</si>
  <si>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</si>
  <si>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</si>
  <si>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</si>
  <si>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</si>
  <si>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</si>
  <si>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</si>
  <si>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</si>
  <si>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</si>
  <si>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</si>
  <si>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</si>
  <si>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</si>
  <si>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</si>
  <si>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</si>
  <si>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</si>
  <si>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</si>
  <si>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</si>
  <si>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</si>
  <si>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</si>
  <si>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</si>
  <si>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</si>
  <si>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</si>
  <si>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</si>
  <si>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</si>
  <si>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</si>
  <si>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</si>
  <si>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</si>
  <si>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</si>
  <si>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</si>
  <si>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</si>
  <si>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</si>
  <si>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</si>
  <si>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</si>
  <si>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</si>
  <si>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</si>
  <si>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</si>
  <si>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</si>
  <si>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</si>
  <si>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</si>
  <si>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</si>
  <si>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</si>
  <si>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</si>
  <si>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</si>
  <si>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</si>
  <si>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</si>
  <si>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</si>
  <si>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</si>
  <si>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</si>
  <si>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</si>
  <si>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</si>
  <si>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</si>
  <si>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</si>
  <si>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</si>
  <si>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</si>
  <si>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</si>
  <si>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</si>
  <si>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</si>
  <si>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</si>
  <si>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</si>
  <si>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</si>
  <si>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</si>
  <si>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</si>
  <si>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</si>
  <si>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</si>
  <si>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</si>
  <si>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</si>
  <si>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</si>
  <si>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</si>
  <si>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</si>
  <si>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</si>
  <si>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</si>
  <si>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</si>
  <si>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</si>
  <si>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</si>
  <si>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</si>
  <si>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</si>
  <si>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</si>
  <si>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</si>
  <si>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</si>
  <si>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</si>
  <si>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</si>
  <si>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</si>
  <si>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</si>
  <si>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</si>
  <si>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</si>
  <si>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</si>
  <si>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</si>
  <si>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</si>
  <si>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</si>
  <si>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</si>
  <si>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</si>
  <si>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</si>
  <si>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</si>
  <si>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</si>
  <si>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</si>
  <si>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</si>
  <si>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</si>
  <si>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</si>
  <si>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</si>
  <si>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</si>
  <si>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</si>
  <si>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</si>
  <si>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</si>
  <si>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</si>
  <si>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</si>
  <si>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</si>
  <si>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</si>
  <si>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</si>
  <si>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</si>
  <si>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</si>
  <si>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</si>
  <si>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</si>
  <si>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</si>
  <si>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</si>
  <si>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</si>
  <si>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</si>
  <si>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</si>
  <si>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</si>
  <si>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</si>
  <si>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</si>
  <si>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</si>
  <si>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</si>
  <si>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</si>
  <si>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</si>
  <si>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</si>
  <si>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</si>
  <si>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</si>
  <si>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</si>
  <si>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</si>
  <si>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</si>
  <si>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</si>
  <si>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</si>
  <si>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</si>
  <si>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</si>
  <si>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</si>
  <si>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</si>
  <si>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</si>
  <si>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</si>
  <si>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</si>
  <si>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</si>
  <si>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</si>
  <si>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</si>
  <si>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</si>
  <si>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</si>
  <si>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</si>
  <si>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</si>
  <si>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</si>
  <si>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</si>
  <si>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</si>
  <si>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</si>
  <si>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</si>
  <si>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</si>
  <si>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</si>
  <si>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</si>
  <si>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</si>
  <si>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</si>
  <si>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</si>
  <si>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</si>
  <si>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</si>
  <si>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</si>
  <si>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</si>
  <si>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</si>
  <si>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</si>
  <si>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</si>
  <si>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</si>
  <si>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</si>
  <si>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</si>
  <si>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</si>
  <si>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</si>
  <si>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</si>
  <si>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</si>
  <si>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</si>
  <si>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</si>
  <si>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</si>
  <si>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</si>
  <si>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</si>
  <si>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</si>
  <si>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</si>
  <si>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</si>
  <si>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</si>
  <si>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</si>
  <si>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</si>
  <si>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</si>
  <si>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</si>
  <si>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</si>
  <si>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</si>
  <si>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</si>
  <si>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</si>
  <si>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</si>
  <si>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</si>
  <si>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</si>
  <si>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</si>
  <si>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</si>
  <si>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</si>
  <si>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</si>
  <si>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</si>
  <si>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</si>
  <si>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</si>
  <si>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</si>
  <si>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</si>
  <si>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</si>
  <si>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</si>
  <si>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</si>
  <si>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</si>
  <si>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</si>
  <si>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</si>
  <si>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</si>
  <si>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</si>
  <si>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</si>
  <si>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</si>
  <si>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</si>
  <si>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</si>
  <si>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</si>
  <si>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</si>
  <si>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</si>
  <si>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</si>
  <si>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</si>
  <si>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</si>
  <si>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</si>
  <si>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</si>
  <si>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</si>
  <si>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</si>
  <si>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</si>
  <si>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</si>
  <si>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</si>
  <si>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</si>
  <si>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</si>
  <si>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</si>
  <si>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</si>
  <si>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</si>
  <si>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</si>
  <si>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</si>
  <si>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</si>
  <si>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</si>
  <si>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</si>
  <si>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</si>
  <si>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</si>
  <si>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</si>
  <si>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</si>
  <si>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</si>
  <si>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</si>
  <si>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</si>
  <si>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</si>
  <si>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</si>
  <si>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</si>
  <si>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</si>
  <si>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</si>
  <si>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</si>
  <si>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</si>
  <si>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</si>
  <si>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</si>
  <si>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</si>
  <si>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</si>
  <si>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</si>
  <si>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</si>
  <si>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</si>
  <si>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</si>
  <si>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</si>
  <si>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</si>
  <si>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</si>
  <si>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</si>
  <si>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</si>
  <si>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</si>
  <si>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</si>
  <si>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</si>
  <si>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</si>
  <si>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</si>
  <si>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</si>
  <si>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</si>
  <si>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</si>
  <si>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</si>
  <si>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</si>
  <si>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</si>
  <si>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</si>
  <si>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</si>
  <si>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</si>
  <si>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</si>
  <si>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</si>
  <si>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</si>
  <si>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</si>
  <si>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</si>
  <si>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</si>
  <si>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</si>
  <si>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</si>
  <si>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</si>
  <si>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</si>
  <si>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</si>
  <si>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</si>
  <si>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</si>
  <si>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</si>
  <si>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</si>
  <si>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</si>
  <si>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</si>
  <si>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</si>
  <si>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</si>
  <si>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</si>
  <si>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</si>
  <si>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</si>
  <si>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</si>
  <si>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</si>
  <si>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</si>
  <si>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</si>
  <si>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</si>
  <si>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</si>
  <si>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</si>
  <si>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</si>
  <si>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</si>
  <si>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</si>
  <si>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</si>
  <si>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</si>
  <si>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</si>
  <si>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</si>
  <si>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</si>
  <si>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</si>
  <si>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</si>
  <si>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</si>
  <si>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</si>
  <si>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</si>
  <si>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</si>
  <si>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</si>
  <si>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</si>
  <si>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</si>
  <si>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</si>
  <si>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</si>
  <si>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</si>
  <si>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</si>
  <si>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</si>
  <si>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</si>
  <si>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</si>
  <si>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</si>
  <si>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</si>
  <si>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</si>
  <si>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</si>
  <si>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</si>
  <si>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</si>
  <si>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</si>
  <si>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</si>
  <si>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</si>
  <si>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</si>
  <si>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</si>
  <si>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</si>
  <si>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</si>
  <si>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</si>
  <si>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</si>
  <si>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</si>
  <si>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</si>
  <si>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</si>
  <si>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</si>
  <si>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</si>
  <si>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</si>
  <si>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</si>
  <si>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</si>
  <si>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</si>
  <si>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</si>
  <si>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</si>
  <si>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</si>
  <si>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</si>
  <si>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</si>
  <si>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</si>
  <si>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</si>
  <si>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</si>
  <si>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</si>
  <si>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</si>
  <si>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</si>
  <si>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</si>
  <si>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</si>
  <si>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</si>
  <si>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</si>
  <si>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</si>
  <si>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</si>
  <si>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</si>
  <si>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</si>
  <si>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</si>
  <si>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</si>
  <si>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</si>
  <si>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</si>
  <si>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</si>
  <si>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</si>
  <si>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</si>
  <si>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</si>
  <si>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</si>
  <si>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</si>
  <si>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</si>
  <si>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</si>
  <si>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</si>
  <si>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</si>
  <si>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</si>
  <si>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</si>
  <si>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</si>
  <si>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</si>
  <si>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</si>
  <si>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</si>
  <si>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</si>
  <si>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</si>
  <si>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</si>
  <si>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</si>
  <si>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</si>
  <si>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</si>
  <si>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</si>
  <si>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</si>
  <si>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</si>
  <si>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</si>
  <si>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</si>
  <si>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</si>
  <si>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</si>
  <si>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</si>
  <si>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</si>
  <si>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</si>
  <si>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</si>
  <si>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</si>
  <si>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</si>
  <si>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</si>
  <si>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</si>
  <si>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</si>
  <si>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</si>
  <si>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</si>
  <si>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</si>
  <si>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</si>
  <si>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</si>
  <si>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</si>
  <si>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</si>
  <si>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</si>
  <si>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</si>
  <si>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</si>
  <si>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</si>
  <si>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</si>
  <si>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</si>
  <si>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</si>
  <si>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</si>
  <si>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</si>
  <si>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</si>
  <si>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</si>
  <si>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</si>
  <si>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</si>
  <si>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</si>
  <si>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</si>
  <si>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</si>
  <si>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</si>
  <si>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</si>
  <si>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</si>
  <si>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</si>
  <si>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</si>
  <si>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</si>
  <si>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</si>
  <si>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</si>
  <si>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</si>
  <si>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</si>
  <si>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</si>
  <si>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</si>
  <si>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</si>
  <si>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</si>
  <si>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</si>
  <si>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</si>
  <si>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</si>
  <si>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</si>
  <si>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</si>
  <si>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</si>
  <si>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</si>
  <si>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</si>
  <si>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</si>
  <si>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</si>
  <si>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</si>
  <si>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</si>
  <si>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</si>
  <si>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</si>
  <si>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</si>
  <si>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</si>
  <si>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</si>
  <si>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</si>
  <si>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</si>
  <si>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</si>
  <si>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</si>
  <si>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</si>
  <si>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</si>
  <si>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</si>
  <si>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</si>
  <si>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</si>
  <si>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</si>
  <si>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</si>
  <si>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</si>
  <si>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</si>
  <si>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</si>
  <si>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</si>
  <si>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</si>
  <si>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</si>
  <si>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</si>
  <si>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</si>
  <si>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</si>
  <si>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</si>
  <si>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</si>
  <si>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</si>
  <si>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</si>
  <si>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</si>
  <si>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</si>
  <si>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</si>
  <si>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</si>
  <si>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</si>
  <si>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</si>
  <si>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</si>
  <si>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</si>
  <si>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</si>
  <si>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</si>
  <si>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</si>
  <si>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</si>
  <si>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</si>
  <si>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</si>
  <si>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</si>
  <si>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</si>
  <si>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</si>
  <si>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</si>
  <si>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</si>
  <si>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</si>
  <si>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</si>
  <si>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</si>
  <si>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</si>
  <si>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</si>
  <si>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</si>
  <si>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</si>
  <si>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</si>
  <si>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</si>
  <si>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</si>
  <si>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</si>
  <si>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</si>
  <si>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</si>
  <si>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</si>
  <si>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</si>
  <si>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</si>
  <si>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</si>
  <si>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</si>
  <si>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</si>
  <si>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</si>
  <si>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</si>
  <si>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</si>
  <si>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</si>
  <si>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</si>
  <si>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</si>
  <si>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</si>
  <si>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</si>
  <si>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</si>
  <si>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</si>
  <si>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</si>
  <si>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</si>
  <si>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</si>
  <si>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</si>
  <si>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</si>
  <si>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</si>
  <si>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</si>
  <si>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</si>
  <si>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</si>
  <si>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</si>
  <si>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</si>
  <si>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</si>
  <si>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</si>
  <si>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</si>
  <si>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</si>
  <si>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</si>
  <si>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</si>
  <si>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</si>
  <si>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</si>
  <si>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</si>
  <si>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</si>
  <si>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</si>
  <si>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</si>
  <si>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</si>
  <si>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</si>
  <si>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</si>
  <si>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</si>
  <si>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</si>
  <si>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</si>
  <si>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</si>
  <si>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</si>
  <si>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</si>
  <si>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</si>
  <si>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</si>
  <si>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</si>
  <si>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</si>
  <si>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</si>
  <si>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</si>
  <si>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</si>
  <si>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</si>
  <si>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</si>
  <si>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</si>
  <si>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</si>
  <si>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</si>
  <si>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</si>
  <si>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</si>
  <si>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</si>
  <si>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</si>
  <si>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</si>
  <si>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</si>
  <si>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</si>
  <si>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</si>
  <si>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</si>
  <si>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</si>
  <si>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</si>
  <si>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</si>
  <si>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</si>
  <si>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</si>
  <si>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</si>
  <si>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</si>
  <si>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</si>
  <si>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</si>
  <si>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</si>
  <si>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</si>
  <si>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</si>
  <si>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</si>
  <si>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</si>
  <si>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</si>
  <si>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</si>
  <si>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</si>
  <si>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</si>
  <si>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</si>
  <si>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</si>
  <si>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</si>
  <si>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</si>
  <si>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</si>
  <si>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</si>
  <si>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</si>
  <si>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</si>
  <si>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</si>
  <si>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</si>
  <si>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</si>
  <si>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</si>
  <si>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</si>
  <si>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</si>
  <si>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</si>
  <si>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</si>
  <si>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</si>
  <si>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</si>
  <si>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</si>
  <si>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</si>
  <si>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</si>
  <si>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</si>
  <si>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</si>
  <si>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</si>
  <si>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</si>
  <si>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</si>
  <si>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</si>
  <si>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</si>
  <si>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</si>
  <si>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</si>
  <si>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</si>
  <si>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</si>
  <si>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</si>
  <si>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</si>
  <si>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</si>
  <si>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</si>
  <si>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</si>
  <si>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</si>
  <si>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</si>
  <si>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</si>
  <si>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</si>
  <si>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</si>
  <si>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</si>
  <si>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</si>
  <si>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</si>
  <si>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</si>
  <si>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</si>
  <si>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</si>
  <si>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</si>
  <si>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</si>
  <si>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</si>
  <si>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</si>
  <si>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</si>
  <si>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</si>
  <si>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</si>
  <si>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</si>
  <si>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</si>
  <si>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</si>
  <si>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</si>
  <si>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</si>
  <si>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</si>
  <si>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</si>
  <si>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</si>
  <si>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</si>
  <si>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</si>
  <si>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</si>
  <si>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</si>
  <si>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</si>
  <si>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</si>
  <si>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</si>
  <si>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</si>
  <si>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</si>
  <si>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</si>
  <si>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</si>
  <si>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</si>
  <si>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</si>
  <si>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</si>
  <si>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</si>
  <si>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</si>
  <si>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</si>
  <si>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</si>
  <si>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</si>
  <si>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</si>
  <si>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</si>
  <si>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</si>
  <si>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</si>
  <si>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</si>
  <si>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</si>
  <si>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</si>
  <si>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</si>
  <si>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</si>
  <si>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</si>
  <si>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</si>
  <si>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</si>
  <si>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</si>
  <si>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</si>
  <si>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</si>
  <si>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</si>
  <si>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</si>
  <si>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</si>
  <si>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</si>
  <si>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</si>
  <si>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</si>
  <si>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</si>
  <si>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</si>
  <si>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</si>
  <si>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</si>
  <si>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</si>
  <si>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</si>
  <si>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</si>
  <si>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</si>
  <si>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</si>
  <si>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</si>
  <si>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</si>
  <si>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</si>
  <si>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</si>
  <si>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</si>
  <si>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</si>
  <si>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</si>
  <si>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</si>
  <si>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</si>
  <si>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</si>
  <si>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</si>
  <si>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</si>
  <si>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</si>
  <si>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</si>
  <si>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</si>
  <si>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</si>
  <si>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</si>
  <si>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</si>
  <si>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</si>
  <si>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</si>
  <si>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</si>
  <si>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</si>
  <si>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</si>
  <si>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</si>
  <si>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</si>
  <si>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</si>
  <si>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</si>
  <si>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</si>
  <si>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</si>
  <si>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</si>
  <si>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</si>
  <si>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</si>
  <si>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</si>
  <si>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</si>
  <si>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</si>
  <si>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</si>
  <si>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</si>
  <si>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</si>
  <si>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</si>
  <si>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</si>
  <si>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</si>
  <si>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</si>
  <si>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</si>
  <si>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</si>
  <si>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</si>
  <si>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</si>
  <si>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</si>
  <si>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</si>
  <si>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</si>
  <si>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</si>
  <si>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</si>
  <si>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</si>
  <si>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</si>
  <si>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</si>
  <si>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</si>
  <si>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</si>
  <si>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</si>
  <si>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</si>
  <si>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</si>
  <si>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</si>
  <si>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</si>
  <si>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</si>
  <si>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</si>
  <si>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</si>
  <si>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</si>
  <si>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</si>
  <si>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</si>
  <si>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</si>
  <si>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</si>
  <si>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</si>
  <si>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</si>
  <si>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</si>
  <si>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</si>
  <si>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</si>
  <si>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</si>
  <si>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</si>
  <si>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</si>
  <si>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</si>
  <si>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</si>
  <si>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</si>
  <si>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</si>
  <si>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</si>
  <si>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</si>
  <si>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</si>
  <si>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</si>
  <si>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</si>
  <si>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</si>
  <si>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</si>
  <si>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</si>
  <si>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</si>
  <si>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</si>
  <si>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</si>
  <si>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</si>
  <si>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</si>
  <si>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</si>
  <si>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</si>
  <si>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</si>
  <si>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</si>
  <si>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</si>
  <si>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</si>
  <si>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</si>
  <si>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</si>
  <si>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</si>
  <si>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</si>
  <si>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</si>
  <si>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</si>
  <si>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</si>
  <si>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</si>
  <si>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</si>
  <si>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</si>
  <si>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</si>
  <si>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</si>
  <si>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</si>
  <si>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</si>
  <si>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</si>
  <si>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</si>
  <si>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</si>
  <si>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</si>
  <si>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</si>
  <si>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</si>
  <si>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</si>
  <si>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</si>
  <si>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</si>
  <si>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</si>
  <si>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</si>
  <si>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</si>
  <si>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</si>
  <si>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</si>
  <si>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</si>
  <si>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</si>
  <si>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</si>
  <si>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</si>
  <si>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</si>
  <si>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</si>
  <si>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</si>
  <si>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</si>
  <si>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</si>
  <si>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</si>
  <si>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</si>
  <si>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</si>
  <si>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</si>
  <si>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</si>
  <si>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</si>
  <si>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</si>
  <si>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</si>
  <si>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</si>
  <si>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</si>
  <si>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</si>
  <si>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</si>
  <si>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</si>
  <si>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</si>
  <si>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</si>
  <si>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</si>
  <si>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</si>
  <si>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</si>
  <si>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</si>
  <si>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</si>
  <si>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</si>
  <si>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</si>
  <si>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</si>
  <si>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</si>
  <si>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</si>
  <si>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</si>
  <si>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</si>
  <si>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</si>
  <si>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</si>
  <si>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</si>
  <si>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</si>
  <si>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</si>
  <si>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</si>
  <si>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</si>
  <si>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</si>
  <si>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</si>
  <si>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</si>
  <si>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</si>
  <si>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</si>
  <si>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</si>
  <si>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</si>
  <si>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</si>
  <si>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</si>
  <si>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</si>
  <si>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</si>
  <si>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</si>
  <si>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</si>
  <si>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</si>
  <si>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</si>
  <si>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</si>
  <si>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</si>
  <si>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</si>
  <si>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</si>
  <si>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</si>
  <si>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</si>
  <si>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</si>
  <si>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</si>
  <si>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</si>
  <si>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</si>
  <si>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</si>
  <si>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</si>
  <si>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</si>
  <si>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</si>
  <si>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</si>
  <si>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</si>
  <si>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</si>
  <si>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</si>
  <si>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</si>
  <si>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</si>
  <si>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</si>
  <si>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</si>
  <si>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</si>
  <si>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</si>
  <si>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</si>
  <si>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</si>
  <si>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</si>
  <si>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</si>
  <si>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</si>
  <si>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</si>
  <si>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</si>
  <si>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</si>
  <si>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</si>
  <si>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</si>
  <si>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</si>
  <si>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</si>
  <si>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</si>
  <si>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</si>
  <si>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</si>
  <si>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</si>
  <si>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</si>
  <si>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</si>
  <si>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</si>
  <si>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</si>
  <si>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</si>
  <si>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</si>
  <si>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</si>
  <si>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</si>
  <si>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</si>
  <si>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</si>
  <si>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</si>
  <si>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</si>
  <si>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</si>
  <si>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</si>
  <si>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</si>
  <si>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</si>
  <si>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</si>
  <si>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</si>
  <si>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</si>
  <si>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</si>
  <si>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</si>
  <si>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</si>
  <si>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</si>
  <si>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</si>
  <si>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</si>
  <si>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</si>
  <si>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</si>
  <si>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</si>
  <si>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</si>
  <si>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</si>
  <si>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</si>
  <si>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</si>
  <si>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</si>
  <si>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</si>
  <si>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</si>
  <si>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</si>
  <si>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</si>
  <si>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</si>
  <si>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</si>
  <si>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</si>
  <si>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</si>
  <si>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</si>
  <si>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</si>
  <si>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</si>
  <si>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</si>
  <si>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</si>
  <si>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</si>
  <si>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</si>
  <si>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</si>
  <si>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</si>
  <si>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</si>
  <si>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</si>
  <si>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</si>
  <si>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</si>
  <si>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</si>
  <si>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</si>
  <si>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</si>
  <si>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</si>
  <si>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</si>
  <si>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</si>
  <si>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</si>
  <si>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</si>
  <si>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</si>
  <si>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</si>
  <si>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</si>
  <si>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</si>
  <si>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</si>
  <si>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</si>
  <si>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</si>
  <si>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</si>
  <si>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</si>
  <si>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</si>
  <si>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</si>
  <si>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</si>
  <si>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</si>
  <si>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</si>
  <si>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</si>
  <si>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</si>
  <si>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</si>
  <si>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</si>
  <si>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</si>
  <si>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</si>
  <si>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</si>
  <si>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</si>
  <si>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</si>
  <si>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</si>
  <si>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</si>
  <si>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</si>
  <si>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</si>
  <si>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</si>
  <si>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</si>
  <si>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</si>
  <si>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</si>
  <si>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</si>
  <si>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</si>
  <si>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</si>
  <si>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</si>
  <si>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</si>
  <si>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</si>
  <si>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</si>
  <si>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</si>
  <si>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</si>
  <si>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</si>
  <si>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</si>
  <si>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</si>
  <si>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</si>
  <si>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</si>
  <si>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</si>
  <si>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</si>
  <si>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</si>
  <si>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</si>
  <si>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</si>
  <si>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</si>
  <si>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</si>
  <si>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</si>
  <si>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</si>
  <si>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</si>
  <si>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</si>
  <si>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</si>
  <si>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</si>
  <si>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</si>
  <si>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</si>
  <si>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</si>
  <si>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</si>
  <si>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</si>
  <si>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</si>
  <si>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</si>
  <si>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</si>
  <si>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</si>
  <si>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</si>
  <si>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</si>
  <si>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</si>
  <si>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</si>
  <si>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</si>
  <si>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</si>
  <si>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</si>
  <si>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</si>
  <si>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</si>
  <si>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</si>
  <si>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</si>
  <si>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</si>
  <si>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</si>
  <si>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</si>
  <si>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</si>
  <si>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</si>
  <si>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</si>
  <si>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</si>
  <si>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</si>
  <si>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</si>
  <si>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</si>
  <si>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</si>
  <si>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</si>
  <si>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</si>
  <si>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</si>
  <si>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</si>
  <si>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</si>
  <si>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</si>
  <si>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</si>
  <si>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</si>
  <si>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</si>
  <si>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</si>
  <si>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</si>
  <si>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</si>
  <si>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</si>
  <si>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</si>
  <si>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</si>
  <si>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</si>
  <si>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</si>
  <si>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</si>
  <si>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</si>
  <si>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</si>
  <si>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</si>
  <si>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</si>
  <si>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</si>
  <si>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</si>
  <si>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</si>
  <si>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</si>
  <si>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</si>
  <si>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</si>
  <si>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</si>
  <si>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</si>
  <si>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</si>
  <si>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</si>
  <si>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</si>
  <si>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</si>
  <si>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</si>
  <si>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</si>
  <si>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</si>
  <si>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</si>
  <si>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</si>
  <si>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</si>
  <si>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</si>
  <si>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</si>
  <si>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</si>
  <si>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</si>
  <si>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</si>
  <si>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</si>
  <si>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</si>
  <si>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</si>
  <si>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</si>
  <si>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</si>
  <si>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</si>
  <si>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</si>
  <si>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</si>
  <si>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</si>
  <si>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</si>
  <si>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</si>
  <si>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</si>
  <si>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</si>
  <si>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</si>
  <si>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</si>
  <si>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</si>
  <si>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</si>
  <si>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</si>
  <si>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</si>
  <si>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</si>
  <si>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</si>
  <si>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</si>
  <si>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</si>
  <si>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</si>
  <si>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</si>
  <si>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</si>
  <si>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</si>
  <si>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</si>
  <si>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</si>
  <si>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</si>
  <si>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</si>
  <si>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</si>
  <si>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</si>
  <si>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</si>
  <si>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</si>
  <si>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</si>
  <si>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</si>
  <si>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</si>
  <si>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</si>
  <si>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</si>
  <si>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</si>
  <si>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</si>
  <si>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</si>
  <si>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</si>
  <si>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</si>
  <si>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</si>
  <si>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</si>
  <si>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</si>
  <si>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</si>
  <si>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</si>
  <si>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</si>
  <si>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</si>
  <si>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</si>
  <si>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</si>
  <si>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</si>
  <si>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</si>
  <si>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</si>
  <si>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</si>
  <si>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</si>
  <si>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</si>
  <si>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</si>
  <si>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</si>
  <si>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</si>
  <si>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</si>
  <si>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</si>
  <si>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</si>
  <si>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</si>
  <si>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</si>
  <si>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</si>
  <si>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</si>
  <si>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</si>
  <si>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</si>
  <si>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</si>
  <si>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</si>
  <si>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</si>
  <si>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</si>
  <si>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</si>
  <si>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</si>
  <si>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</si>
  <si>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</si>
  <si>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</si>
  <si>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</si>
  <si>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</si>
  <si>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</si>
  <si>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</si>
  <si>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</si>
  <si>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</si>
  <si>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</si>
  <si>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</si>
  <si>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</si>
  <si>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</si>
  <si>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</si>
  <si>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</si>
  <si>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</si>
  <si>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</si>
  <si>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</si>
  <si>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</si>
  <si>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</si>
  <si>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</si>
  <si>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</si>
  <si>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</si>
  <si>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</si>
  <si>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</si>
  <si>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</si>
  <si>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</si>
  <si>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</si>
  <si>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</si>
  <si>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</si>
  <si>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</si>
  <si>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</si>
  <si>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</si>
  <si>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</si>
  <si>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</si>
  <si>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</si>
  <si>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</si>
  <si>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</si>
  <si>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</si>
  <si>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</si>
  <si>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</si>
  <si>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</si>
  <si>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</si>
  <si>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</si>
  <si>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</si>
  <si>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</si>
  <si>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</si>
  <si>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</si>
  <si>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</si>
  <si>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</si>
  <si>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</si>
  <si>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</si>
  <si>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</si>
  <si>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</si>
  <si>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</si>
  <si>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</si>
  <si>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</si>
  <si>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</si>
  <si>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</si>
  <si>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</si>
  <si>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</si>
  <si>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</si>
  <si>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</si>
  <si>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</si>
  <si>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</si>
  <si>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</si>
  <si>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</si>
  <si>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</si>
  <si>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</si>
  <si>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</si>
  <si>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</si>
  <si>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</si>
  <si>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</si>
  <si>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</si>
  <si>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</si>
  <si>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</si>
  <si>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</si>
  <si>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</si>
  <si>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</si>
  <si>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</si>
  <si>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</si>
  <si>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</si>
  <si>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</si>
  <si>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</si>
  <si>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</si>
  <si>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</si>
  <si>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</si>
  <si>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</si>
  <si>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</si>
  <si>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</si>
  <si>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</si>
  <si>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</si>
  <si>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</si>
  <si>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</si>
  <si>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</si>
  <si>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</si>
  <si>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</si>
  <si>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</si>
  <si>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</si>
  <si>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</si>
  <si>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</si>
  <si>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</si>
  <si>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</si>
  <si>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</si>
  <si>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</si>
  <si>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</si>
  <si>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</si>
  <si>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</si>
  <si>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</si>
  <si>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</si>
  <si>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</si>
  <si>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</si>
  <si>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</si>
  <si>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</si>
  <si>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</si>
  <si>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</si>
  <si>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</si>
  <si>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</si>
  <si>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</si>
  <si>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</si>
  <si>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</si>
  <si>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</si>
  <si>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</si>
  <si>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</si>
  <si>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</si>
  <si>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</si>
  <si>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</si>
  <si>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</si>
  <si>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</si>
  <si>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</si>
  <si>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</si>
  <si>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</si>
  <si>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</si>
  <si>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</si>
  <si>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</si>
  <si>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</si>
  <si>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</si>
  <si>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</si>
  <si>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</si>
  <si>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</si>
  <si>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</si>
  <si>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</si>
  <si>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</si>
  <si>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</si>
  <si>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</si>
  <si>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</si>
  <si>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</si>
  <si>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</si>
  <si>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</si>
  <si>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</si>
  <si>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</si>
  <si>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</si>
  <si>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</si>
  <si>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</si>
  <si>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</si>
  <si>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</si>
  <si>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</si>
  <si>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</si>
  <si>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</si>
  <si>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</si>
  <si>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</si>
  <si>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</si>
  <si>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</si>
  <si>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</si>
  <si>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</si>
  <si>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</si>
  <si>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</si>
  <si>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</si>
  <si>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</si>
  <si>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</si>
  <si>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</si>
  <si>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</si>
  <si>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</si>
  <si>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</si>
  <si>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</si>
  <si>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</si>
  <si>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</si>
  <si>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</si>
  <si>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</si>
  <si>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</si>
  <si>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</si>
  <si>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</si>
  <si>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</si>
  <si>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</si>
  <si>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</si>
  <si>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</si>
  <si>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</si>
  <si>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</si>
  <si>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</si>
  <si>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</si>
  <si>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</si>
  <si>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</si>
  <si>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</si>
  <si>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</si>
  <si>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</si>
  <si>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</si>
  <si>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</si>
  <si>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</si>
  <si>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</si>
  <si>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</si>
  <si>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</si>
  <si>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</si>
  <si>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</si>
  <si>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</si>
  <si>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</si>
  <si>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</si>
  <si>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</si>
  <si>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</si>
  <si>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</si>
  <si>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</si>
  <si>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</si>
  <si>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</si>
  <si>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</si>
  <si>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</si>
  <si>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</si>
  <si>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</si>
  <si>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</si>
  <si>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</si>
  <si>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</si>
  <si>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</si>
  <si>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</si>
  <si>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</si>
  <si>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</si>
  <si>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</si>
  <si>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</si>
  <si>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</si>
  <si>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</si>
  <si>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</si>
  <si>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</si>
  <si>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</si>
  <si>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</si>
  <si>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</si>
  <si>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</si>
  <si>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</si>
  <si>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</si>
  <si>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</si>
  <si>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</si>
  <si>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</si>
  <si>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</si>
  <si>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</si>
  <si>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</si>
  <si>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</si>
  <si>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</si>
  <si>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</si>
  <si>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</si>
  <si>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</si>
  <si>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</si>
  <si>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</si>
  <si>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</si>
  <si>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</si>
  <si>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</si>
  <si>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</si>
  <si>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</si>
  <si>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</si>
  <si>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</si>
  <si>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</si>
  <si>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</si>
  <si>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</si>
  <si>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</si>
  <si>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</si>
  <si>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</si>
  <si>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</si>
  <si>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</si>
  <si>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</si>
  <si>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</si>
  <si>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</si>
  <si>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</si>
  <si>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</si>
  <si>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</si>
  <si>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</si>
  <si>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</si>
  <si>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</si>
  <si>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</si>
  <si>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</si>
  <si>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</si>
  <si>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</si>
  <si>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</si>
  <si>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</si>
  <si>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</si>
  <si>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</si>
  <si>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</si>
  <si>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</si>
  <si>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</si>
  <si>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</si>
  <si>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</si>
  <si>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</si>
  <si>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</si>
  <si>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</si>
  <si>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</si>
  <si>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</si>
  <si>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</si>
  <si>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</si>
  <si>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</si>
  <si>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</si>
  <si>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</si>
  <si>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</si>
  <si>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</si>
  <si>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</si>
  <si>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</si>
  <si>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</si>
  <si>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</si>
  <si>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</si>
  <si>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</si>
  <si>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</si>
  <si>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</si>
  <si>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</si>
  <si>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</si>
  <si>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</si>
  <si>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</si>
  <si>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</si>
  <si>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</si>
  <si>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</si>
  <si>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</si>
  <si>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</si>
  <si>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</si>
  <si>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</si>
  <si>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</si>
  <si>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</si>
  <si>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</si>
  <si>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</si>
  <si>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</si>
  <si>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</si>
  <si>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</si>
  <si>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</si>
  <si>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</si>
  <si>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</si>
  <si>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</si>
  <si>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</si>
  <si>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</si>
  <si>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</si>
  <si>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</si>
  <si>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</si>
  <si>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</si>
  <si>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</si>
  <si>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</si>
  <si>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</si>
  <si>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</si>
  <si>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</si>
  <si>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</si>
  <si>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</si>
  <si>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</si>
  <si>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</si>
  <si>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</si>
  <si>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</si>
  <si>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</si>
  <si>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</si>
  <si>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</si>
  <si>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</si>
  <si>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</si>
  <si>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</si>
  <si>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</si>
  <si>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</si>
  <si>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</si>
  <si>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</si>
  <si>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</si>
  <si>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</si>
  <si>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</si>
  <si>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</si>
  <si>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</si>
  <si>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</si>
  <si>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</si>
  <si>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</si>
  <si>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</si>
  <si>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</si>
  <si>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</si>
  <si>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</si>
  <si>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</si>
  <si>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</si>
  <si>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</si>
  <si>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</si>
  <si>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</si>
  <si>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</si>
  <si>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</si>
  <si>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</si>
  <si>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</si>
  <si>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</si>
  <si>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</si>
  <si>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</si>
  <si>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</si>
  <si>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</si>
  <si>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</si>
  <si>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</si>
  <si>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</si>
  <si>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</si>
  <si>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</si>
  <si>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</si>
  <si>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</si>
  <si>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</si>
  <si>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</si>
  <si>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</si>
  <si>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</si>
  <si>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</si>
  <si>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</si>
  <si>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</si>
  <si>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</si>
  <si>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</si>
  <si>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</si>
  <si>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</si>
  <si>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</si>
  <si>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</si>
  <si>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</si>
  <si>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</si>
  <si>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</si>
  <si>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</si>
  <si>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</si>
  <si>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</si>
  <si>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</si>
  <si>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</si>
  <si>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</si>
  <si>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</si>
  <si>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</si>
  <si>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</si>
  <si>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</si>
  <si>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</si>
  <si>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</si>
  <si>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</si>
  <si>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</si>
  <si>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</si>
  <si>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</si>
  <si>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</si>
  <si>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</si>
  <si>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</si>
  <si>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</si>
  <si>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</si>
  <si>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</si>
  <si>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</si>
  <si>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</si>
  <si>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</si>
  <si>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</si>
  <si>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</si>
  <si>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</si>
  <si>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</si>
  <si>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</si>
  <si>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</si>
  <si>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</si>
  <si>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</si>
  <si>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</si>
  <si>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</si>
  <si>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</si>
  <si>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</si>
  <si>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</si>
  <si>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</si>
  <si>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</si>
  <si>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</si>
  <si>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</si>
  <si>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</si>
  <si>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</si>
  <si>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</si>
  <si>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</si>
  <si>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</si>
  <si>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</si>
  <si>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</si>
  <si>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</si>
  <si>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</si>
  <si>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</si>
  <si>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</si>
  <si>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</si>
  <si>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</si>
  <si>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</si>
  <si>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</si>
  <si>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</si>
  <si>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</si>
  <si>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</si>
  <si>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</si>
  <si>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</si>
  <si>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</si>
  <si>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</si>
  <si>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</si>
  <si>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</si>
  <si>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</si>
  <si>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</si>
  <si>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</si>
  <si>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</si>
  <si>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</si>
  <si>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</si>
  <si>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</si>
  <si>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</si>
  <si>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</si>
  <si>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</si>
  <si>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</si>
  <si>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</si>
  <si>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</si>
  <si>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</si>
  <si>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</si>
  <si>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</si>
  <si>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</si>
  <si>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</si>
  <si>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</si>
  <si>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</si>
  <si>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</si>
  <si>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</si>
  <si>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</si>
  <si>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</si>
  <si>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</si>
  <si>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</si>
  <si>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</si>
  <si>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</si>
  <si>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</si>
  <si>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</si>
  <si>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</si>
  <si>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</si>
  <si>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</si>
  <si>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</si>
  <si>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</si>
  <si>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</si>
  <si>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</si>
  <si>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</si>
  <si>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</si>
  <si>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</si>
  <si>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</si>
  <si>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</si>
  <si>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</si>
  <si>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</si>
  <si>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</si>
  <si>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</si>
  <si>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</si>
  <si>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</si>
  <si>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</si>
  <si>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</si>
  <si>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</si>
  <si>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</si>
  <si>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</si>
  <si>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</si>
  <si>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</si>
  <si>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</si>
  <si>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</si>
  <si>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</si>
  <si>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</si>
  <si>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</si>
  <si>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</si>
  <si>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</si>
  <si>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</si>
  <si>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</si>
  <si>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</si>
  <si>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</si>
  <si>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</si>
  <si>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</si>
  <si>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</si>
  <si>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</si>
  <si>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</si>
  <si>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</si>
  <si>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</si>
  <si>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</si>
  <si>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</si>
  <si>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</si>
  <si>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</si>
  <si>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</si>
  <si>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</si>
  <si>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</si>
  <si>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</si>
  <si>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</si>
  <si>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</si>
  <si>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</si>
  <si>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</si>
  <si>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</si>
  <si>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</si>
  <si>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</si>
  <si>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</si>
  <si>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</si>
  <si>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</si>
  <si>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</si>
  <si>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</si>
  <si>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</si>
  <si>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</si>
  <si>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</si>
  <si>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</si>
  <si>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</si>
  <si>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</si>
  <si>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</si>
  <si>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</si>
  <si>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</si>
  <si>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</si>
  <si>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</si>
  <si>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</si>
  <si>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</si>
  <si>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</si>
  <si>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</si>
  <si>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</si>
  <si>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</si>
  <si>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</si>
  <si>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</si>
  <si>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</si>
  <si>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</si>
  <si>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</si>
  <si>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</si>
  <si>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</si>
  <si>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</si>
  <si>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</si>
  <si>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</si>
  <si>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</si>
  <si>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</si>
  <si>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</si>
  <si>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</si>
  <si>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</si>
  <si>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</si>
  <si>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</si>
  <si>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</si>
  <si>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</si>
  <si>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</si>
  <si>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</si>
  <si>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</si>
  <si>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</si>
  <si>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</si>
  <si>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</si>
  <si>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</si>
  <si>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</si>
  <si>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</si>
  <si>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</si>
  <si>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</si>
  <si>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</si>
  <si>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</si>
  <si>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</si>
  <si>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</si>
  <si>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</si>
  <si>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</si>
  <si>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</si>
  <si>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</si>
  <si>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</si>
  <si>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</si>
  <si>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</si>
  <si>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</si>
  <si>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</si>
  <si>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</si>
  <si>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</si>
  <si>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</si>
  <si>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</si>
  <si>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</si>
  <si>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</si>
  <si>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</si>
  <si>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</si>
  <si>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</si>
  <si>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</si>
  <si>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</si>
  <si>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</si>
  <si>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</si>
  <si>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</si>
  <si>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</si>
  <si>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</si>
  <si>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</si>
  <si>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</si>
  <si>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</si>
  <si>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</si>
  <si>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</si>
  <si>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</si>
  <si>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</si>
  <si>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</si>
  <si>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</si>
  <si>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</si>
  <si>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</si>
  <si>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</si>
  <si>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</si>
  <si>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</si>
  <si>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</si>
  <si>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</si>
  <si>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</si>
  <si>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</si>
  <si>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</si>
  <si>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</si>
  <si>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</si>
  <si>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</si>
  <si>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</si>
  <si>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</si>
  <si>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</si>
  <si>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</si>
  <si>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</si>
  <si>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</si>
  <si>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</si>
  <si>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</si>
  <si>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</si>
  <si>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</si>
  <si>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</si>
  <si>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</si>
  <si>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</si>
  <si>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</si>
  <si>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</si>
  <si>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</si>
  <si>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</si>
  <si>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</si>
  <si>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</si>
  <si>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</si>
  <si>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</si>
  <si>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</si>
  <si>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</si>
  <si>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</si>
  <si>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</si>
  <si>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</si>
  <si>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</si>
  <si>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</si>
  <si>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</si>
  <si>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</si>
  <si>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</si>
  <si>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</si>
  <si>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</si>
  <si>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</si>
  <si>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</si>
  <si>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</si>
  <si>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</si>
  <si>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</si>
  <si>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</si>
  <si>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</si>
  <si>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</si>
  <si>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</si>
  <si>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</si>
  <si>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</si>
  <si>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</si>
  <si>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</si>
  <si>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</si>
  <si>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</si>
  <si>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</si>
  <si>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</si>
  <si>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</si>
  <si>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</si>
  <si>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</si>
  <si>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</si>
  <si>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</si>
  <si>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</si>
  <si>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</si>
  <si>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</si>
  <si>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</si>
  <si>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</si>
  <si>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</si>
  <si>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</si>
  <si>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</si>
  <si>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</si>
  <si>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</si>
  <si>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</si>
  <si>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</si>
  <si>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</si>
  <si>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</si>
  <si>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</si>
  <si>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</si>
  <si>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</si>
  <si>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</si>
  <si>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</si>
  <si>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</si>
  <si>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</si>
  <si>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</si>
  <si>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</si>
  <si>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</si>
  <si>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</si>
  <si>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</si>
  <si>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</si>
  <si>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</si>
  <si>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</si>
  <si>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</si>
  <si>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</si>
  <si>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</si>
  <si>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</si>
  <si>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</si>
  <si>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</si>
  <si>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</si>
  <si>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</si>
  <si>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</si>
  <si>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</si>
  <si>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</si>
  <si>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</si>
  <si>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</si>
  <si>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</si>
  <si>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</si>
  <si>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</si>
  <si>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</si>
  <si>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</si>
  <si>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</si>
  <si>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</si>
  <si>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</si>
  <si>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</si>
  <si>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</si>
  <si>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</si>
  <si>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</si>
  <si>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</si>
  <si>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</si>
  <si>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</si>
  <si>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</si>
  <si>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</si>
  <si>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</si>
  <si>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</si>
  <si>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</si>
  <si>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</si>
  <si>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</si>
  <si>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</si>
  <si>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</si>
  <si>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</si>
  <si>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</si>
  <si>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</si>
  <si>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</si>
  <si>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</si>
  <si>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</si>
  <si>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</si>
  <si>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</si>
  <si>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</si>
  <si>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</si>
  <si>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</si>
  <si>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</si>
  <si>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</si>
  <si>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</si>
  <si>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</si>
  <si>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</si>
  <si>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</si>
  <si>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</si>
  <si>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</si>
  <si>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</si>
  <si>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</si>
  <si>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</si>
  <si>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</si>
  <si>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</si>
  <si>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</si>
  <si>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</si>
  <si>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</si>
  <si>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</si>
  <si>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</si>
  <si>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</si>
  <si>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</si>
  <si>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</si>
  <si>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</si>
  <si>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</si>
  <si>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</si>
  <si>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</si>
  <si>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</si>
  <si>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</si>
  <si>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</si>
  <si>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</si>
  <si>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</si>
  <si>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</si>
  <si>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</si>
  <si>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</si>
  <si>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</si>
  <si>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</si>
  <si>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</si>
  <si>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</si>
  <si>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</si>
  <si>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</si>
  <si>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</si>
  <si>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</si>
  <si>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</si>
  <si>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</si>
  <si>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</si>
  <si>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</si>
  <si>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</si>
  <si>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</si>
  <si>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</si>
  <si>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</si>
  <si>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</si>
  <si>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</si>
  <si>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</si>
  <si>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</si>
  <si>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</si>
  <si>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</si>
  <si>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</si>
  <si>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</si>
  <si>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</si>
  <si>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</si>
  <si>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</si>
  <si>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</si>
  <si>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</si>
  <si>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</si>
  <si>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</si>
  <si>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</si>
  <si>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</si>
  <si>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</si>
  <si>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</si>
  <si>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</si>
  <si>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</si>
  <si>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</si>
  <si>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</si>
  <si>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</si>
  <si>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</si>
  <si>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</si>
  <si>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</si>
  <si>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</si>
  <si>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</si>
  <si>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</si>
  <si>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</si>
  <si>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</si>
  <si>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</si>
  <si>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</si>
  <si>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</si>
  <si>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</si>
  <si>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</si>
  <si>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</si>
  <si>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</si>
  <si>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</si>
  <si>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</si>
  <si>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</si>
  <si>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</si>
  <si>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</si>
  <si>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</si>
  <si>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</si>
  <si>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</si>
  <si>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</si>
  <si>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</si>
  <si>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</si>
  <si>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</si>
  <si>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</si>
  <si>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</si>
  <si>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</si>
  <si>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</si>
  <si>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</si>
  <si>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</si>
  <si>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</si>
  <si>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</si>
  <si>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</si>
  <si>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</si>
  <si>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</si>
  <si>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</si>
  <si>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</si>
  <si>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</si>
  <si>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</si>
  <si>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</si>
  <si>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</si>
  <si>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</si>
  <si>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</si>
  <si>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</si>
  <si>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</si>
  <si>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</si>
  <si>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</si>
  <si>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</si>
  <si>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</si>
  <si>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</si>
  <si>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</si>
  <si>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</si>
  <si>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</si>
  <si>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</si>
  <si>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</si>
  <si>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</si>
  <si>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</si>
  <si>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</si>
  <si>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</si>
  <si>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</si>
  <si>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</si>
  <si>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</si>
  <si>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</si>
  <si>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</si>
  <si>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</si>
  <si>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</si>
  <si>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</si>
  <si>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</si>
  <si>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</si>
  <si>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</si>
  <si>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</si>
  <si>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</si>
  <si>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</si>
  <si>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</si>
  <si>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</si>
  <si>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</si>
  <si>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</si>
  <si>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</si>
  <si>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</si>
  <si>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</si>
  <si>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</si>
  <si>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</si>
  <si>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</si>
  <si>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</si>
  <si>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</si>
  <si>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</si>
  <si>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</si>
  <si>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</si>
  <si>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</si>
  <si>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</si>
  <si>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</si>
  <si>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</si>
  <si>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</si>
  <si>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</si>
  <si>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</si>
  <si>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</si>
  <si>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</si>
  <si>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</si>
  <si>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</si>
  <si>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</si>
  <si>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</si>
  <si>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</si>
  <si>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</si>
  <si>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</si>
  <si>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</si>
  <si>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</si>
  <si>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</si>
  <si>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</si>
  <si>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</si>
  <si>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</si>
  <si>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</si>
  <si>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</si>
  <si>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</si>
  <si>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</si>
  <si>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</si>
  <si>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</si>
  <si>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</si>
  <si>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</si>
  <si>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</si>
  <si>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</si>
  <si>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</si>
  <si>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</si>
  <si>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</si>
  <si>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</si>
  <si>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</si>
  <si>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</si>
  <si>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</si>
  <si>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</si>
  <si>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</si>
  <si>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</si>
  <si>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</si>
  <si>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</si>
  <si>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</si>
  <si>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</si>
  <si>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</si>
  <si>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</si>
  <si>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</si>
  <si>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</si>
  <si>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</si>
  <si>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</si>
  <si>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</si>
  <si>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</si>
  <si>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</si>
  <si>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</si>
  <si>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</si>
  <si>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</si>
  <si>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</si>
  <si>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</si>
  <si>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</si>
  <si>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</si>
  <si>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</si>
  <si>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</si>
  <si>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</si>
  <si>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</si>
  <si>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</si>
  <si>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</si>
  <si>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</si>
  <si>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</si>
  <si>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</si>
  <si>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</si>
  <si>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</si>
  <si>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</si>
  <si>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</si>
  <si>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</si>
  <si>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</si>
  <si>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</si>
  <si>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</si>
  <si>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</si>
  <si>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</si>
  <si>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</si>
  <si>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</si>
  <si>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</si>
  <si>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</si>
  <si>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</si>
  <si>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</si>
  <si>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</si>
  <si>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</si>
  <si>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</si>
  <si>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</si>
  <si>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</si>
  <si>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</si>
  <si>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</si>
  <si>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</si>
  <si>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</si>
  <si>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</si>
  <si>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</si>
  <si>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</si>
  <si>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</si>
  <si>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</si>
  <si>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</si>
  <si>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</si>
  <si>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</si>
  <si>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</si>
  <si>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</si>
  <si>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</si>
  <si>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</si>
  <si>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</si>
  <si>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</si>
  <si>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</si>
  <si>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</si>
  <si>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</si>
  <si>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</si>
  <si>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</si>
  <si>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</si>
  <si>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</si>
  <si>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</si>
  <si>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</si>
  <si>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</si>
  <si>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</si>
  <si>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</si>
  <si>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</si>
  <si>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</si>
  <si>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</si>
  <si>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</si>
  <si>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</si>
  <si>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</si>
  <si>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</si>
  <si>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</si>
  <si>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</si>
  <si>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</si>
  <si>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</si>
  <si>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</si>
  <si>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</si>
  <si>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</si>
  <si>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</si>
  <si>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</si>
  <si>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</si>
  <si>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</si>
  <si>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</si>
  <si>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</si>
  <si>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</si>
  <si>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</si>
  <si>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</si>
  <si>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</si>
  <si>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</si>
  <si>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</si>
  <si>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</si>
  <si>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</si>
  <si>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</si>
  <si>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</si>
  <si>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</si>
  <si>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</si>
  <si>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</si>
  <si>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</si>
  <si>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</si>
  <si>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</si>
  <si>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</si>
  <si>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</si>
  <si>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</si>
  <si>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</si>
  <si>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</si>
  <si>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</si>
  <si>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</si>
  <si>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</si>
  <si>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</si>
  <si>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</si>
  <si>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</si>
  <si>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</si>
  <si>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</si>
  <si>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</si>
  <si>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</si>
  <si>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</si>
  <si>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</si>
  <si>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</si>
  <si>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</si>
  <si>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</si>
  <si>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</si>
  <si>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</si>
  <si>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</si>
  <si>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</si>
  <si>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</si>
  <si>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</si>
  <si>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</si>
  <si>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</si>
  <si>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</si>
  <si>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</si>
  <si>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</si>
  <si>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</si>
  <si>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</si>
  <si>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</si>
  <si>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</si>
  <si>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</si>
  <si>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</si>
  <si>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</si>
  <si>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</si>
  <si>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</si>
  <si>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</si>
  <si>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</si>
  <si>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</si>
  <si>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</si>
  <si>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</si>
  <si>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</si>
  <si>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</si>
  <si>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</si>
  <si>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</si>
  <si>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</si>
  <si>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</si>
  <si>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</si>
  <si>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</si>
  <si>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</si>
  <si>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</si>
  <si>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</si>
  <si>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</si>
  <si>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</si>
  <si>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</si>
  <si>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</si>
  <si>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</si>
  <si>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</si>
  <si>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</si>
  <si>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</si>
  <si>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</si>
  <si>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</si>
  <si>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</si>
  <si>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</si>
  <si>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</si>
  <si>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</si>
  <si>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</si>
  <si>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</si>
  <si>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</si>
  <si>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</si>
  <si>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</si>
  <si>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</si>
  <si>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</si>
  <si>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</si>
  <si>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</si>
  <si>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</si>
  <si>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</si>
  <si>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</si>
  <si>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</si>
  <si>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</si>
  <si>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</si>
  <si>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</si>
  <si>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</si>
  <si>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</si>
  <si>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</si>
  <si>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</si>
  <si>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</si>
  <si>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</si>
  <si>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</si>
  <si>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</si>
  <si>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</si>
  <si>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</si>
  <si>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</si>
  <si>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</si>
  <si>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</si>
  <si>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</si>
  <si>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</si>
  <si>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</si>
  <si>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</si>
  <si>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</si>
  <si>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</si>
  <si>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</si>
  <si>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</si>
  <si>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</si>
  <si>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</si>
  <si>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</si>
  <si>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</si>
  <si>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</si>
  <si>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</si>
  <si>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</si>
  <si>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</si>
  <si>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</si>
  <si>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</si>
  <si>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</si>
  <si>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</si>
  <si>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</si>
  <si>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</si>
  <si>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</si>
  <si>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</si>
  <si>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</si>
  <si>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</si>
  <si>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</si>
  <si>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</si>
  <si>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</si>
  <si>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</si>
  <si>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</si>
  <si>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</si>
  <si>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</si>
  <si>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</si>
  <si>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</si>
  <si>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</si>
  <si>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</si>
  <si>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</si>
  <si>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</si>
  <si>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</si>
  <si>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</si>
  <si>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</si>
  <si>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</si>
  <si>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</si>
  <si>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</si>
  <si>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</si>
  <si>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</si>
  <si>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</si>
  <si>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</si>
  <si>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</si>
  <si>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</si>
  <si>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</si>
  <si>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</si>
  <si>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</si>
  <si>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</si>
  <si>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</si>
  <si>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</si>
  <si>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</si>
  <si>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</si>
  <si>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</si>
  <si>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</si>
  <si>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</si>
  <si>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</si>
  <si>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</si>
  <si>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</si>
  <si>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</si>
  <si>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</si>
  <si>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</si>
  <si>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</si>
  <si>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</si>
  <si>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</si>
  <si>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</si>
  <si>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</si>
  <si>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</si>
  <si>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</si>
  <si>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</si>
  <si>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</si>
  <si>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</si>
  <si>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</si>
  <si>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</si>
  <si>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</si>
  <si>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</si>
  <si>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</si>
  <si>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</si>
  <si>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</si>
  <si>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</si>
  <si>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</si>
  <si>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</si>
  <si>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</si>
  <si>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</si>
  <si>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</si>
  <si>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</si>
  <si>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</si>
  <si>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</si>
  <si>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</si>
  <si>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</si>
  <si>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</si>
  <si>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</si>
  <si>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</si>
  <si>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</si>
  <si>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</si>
  <si>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</si>
  <si>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</si>
  <si>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</si>
  <si>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</si>
  <si>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</si>
  <si>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</si>
  <si>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</si>
  <si>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</si>
  <si>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</si>
  <si>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</si>
  <si>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</si>
  <si>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</si>
  <si>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</si>
  <si>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</si>
  <si>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</si>
  <si>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</si>
  <si>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</si>
  <si>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</si>
  <si>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</si>
  <si>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</si>
  <si>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</si>
  <si>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</si>
  <si>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</si>
  <si>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</si>
  <si>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</si>
  <si>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</si>
  <si>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</si>
  <si>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</si>
  <si>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</si>
  <si>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</si>
  <si>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</si>
  <si>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</si>
  <si>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</si>
  <si>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</si>
  <si>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</si>
  <si>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</si>
  <si>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</si>
  <si>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</si>
  <si>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</si>
  <si>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</si>
  <si>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</si>
  <si>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</si>
  <si>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</si>
  <si>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</si>
  <si>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</si>
  <si>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</si>
  <si>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</si>
  <si>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</si>
  <si>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</si>
  <si>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</si>
  <si>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</si>
  <si>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</si>
  <si>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</si>
  <si>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</si>
  <si>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</si>
  <si>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</si>
  <si>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</si>
  <si>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</si>
  <si>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</si>
  <si>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</si>
  <si>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</si>
  <si>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</si>
  <si>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</si>
  <si>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</si>
  <si>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</si>
  <si>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</si>
  <si>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</si>
  <si>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</si>
  <si>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</si>
  <si>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</si>
  <si>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</si>
  <si>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</si>
  <si>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</si>
  <si>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</si>
  <si>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</si>
  <si>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</si>
  <si>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</si>
  <si>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</si>
  <si>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</si>
  <si>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</si>
  <si>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</si>
  <si>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</si>
  <si>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</si>
  <si>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</si>
  <si>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</si>
  <si>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</si>
  <si>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</si>
  <si>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</si>
  <si>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</si>
  <si>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</si>
  <si>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</si>
  <si>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</si>
  <si>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</si>
  <si>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</si>
  <si>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</si>
  <si>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</si>
  <si>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</si>
  <si>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</si>
  <si>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</si>
  <si>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</si>
  <si>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</si>
  <si>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</si>
  <si>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</si>
  <si>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</si>
  <si>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</si>
  <si>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</si>
  <si>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</si>
  <si>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</si>
  <si>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</si>
  <si>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</si>
  <si>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</si>
  <si>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</si>
  <si>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</si>
  <si>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</si>
  <si>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</si>
  <si>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</si>
  <si>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</si>
  <si>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</si>
  <si>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</si>
  <si>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</si>
  <si>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</si>
  <si>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</si>
  <si>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</si>
  <si>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</si>
  <si>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</si>
  <si>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</si>
  <si>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</si>
  <si>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</si>
  <si>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</si>
  <si>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</si>
  <si>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</si>
  <si>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</si>
  <si>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</si>
  <si>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</si>
  <si>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</si>
  <si>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</si>
  <si>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</si>
  <si>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</si>
  <si>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</si>
  <si>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</si>
  <si>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</si>
  <si>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</si>
  <si>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</si>
  <si>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</si>
  <si>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</si>
  <si>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</si>
  <si>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</si>
  <si>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</si>
  <si>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</si>
  <si>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</si>
  <si>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</si>
  <si>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</si>
  <si>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</si>
  <si>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</si>
  <si>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</si>
  <si>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</si>
  <si>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</si>
  <si>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</si>
  <si>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</si>
  <si>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</si>
  <si>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</si>
  <si>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</si>
  <si>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</si>
  <si>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</si>
  <si>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</si>
  <si>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</si>
  <si>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</si>
  <si>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</si>
  <si>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</si>
  <si>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</si>
  <si>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</si>
  <si>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</si>
  <si>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</si>
  <si>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</si>
  <si>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</si>
  <si>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</si>
  <si>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</si>
  <si>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</si>
  <si>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</si>
  <si>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</si>
  <si>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</si>
  <si>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</si>
  <si>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</si>
  <si>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</si>
  <si>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</si>
  <si>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</si>
  <si>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</si>
  <si>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</si>
  <si>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</si>
  <si>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</si>
  <si>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</si>
  <si>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</si>
  <si>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</si>
  <si>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</si>
  <si>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</si>
  <si>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</si>
  <si>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</si>
  <si>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</si>
  <si>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</si>
  <si>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</si>
  <si>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</si>
  <si>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</si>
  <si>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</si>
  <si>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</si>
  <si>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</si>
  <si>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</si>
  <si>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</si>
  <si>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</si>
  <si>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</si>
  <si>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</si>
  <si>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</si>
  <si>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</si>
  <si>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</si>
  <si>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</si>
  <si>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</si>
  <si>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</si>
  <si>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</si>
  <si>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</si>
  <si>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</si>
  <si>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</si>
  <si>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</si>
  <si>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</si>
  <si>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</si>
  <si>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</si>
  <si>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</si>
  <si>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</si>
  <si>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</si>
  <si>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</si>
  <si>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</si>
  <si>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</si>
  <si>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</si>
  <si>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</si>
  <si>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</si>
  <si>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</si>
  <si>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</si>
  <si>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</si>
  <si>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</si>
  <si>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</si>
  <si>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</si>
  <si>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</si>
  <si>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</si>
  <si>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</si>
  <si>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</si>
  <si>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</si>
  <si>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</si>
  <si>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</si>
  <si>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</si>
  <si>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</si>
  <si>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</si>
  <si>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</si>
  <si>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</si>
  <si>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</si>
  <si>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</si>
  <si>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</si>
  <si>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</si>
  <si>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</si>
  <si>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</si>
  <si>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</si>
  <si>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</si>
  <si>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</si>
  <si>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</si>
  <si>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</si>
  <si>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</si>
  <si>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</si>
  <si>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</si>
  <si>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</si>
  <si>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</si>
  <si>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</si>
  <si>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</si>
  <si>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</si>
  <si>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</si>
  <si>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</si>
  <si>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</si>
  <si>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</si>
  <si>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</si>
  <si>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</si>
  <si>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</si>
  <si>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</si>
  <si>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</si>
  <si>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</si>
  <si>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</si>
  <si>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</si>
  <si>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</si>
  <si>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</si>
  <si>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</si>
  <si>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</si>
  <si>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</si>
  <si>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</si>
  <si>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</si>
  <si>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</si>
  <si>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</si>
  <si>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</si>
  <si>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</si>
  <si>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</si>
  <si>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</si>
  <si>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</si>
  <si>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</si>
  <si>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</si>
  <si>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</si>
  <si>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</si>
  <si>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</si>
  <si>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</si>
  <si>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</si>
  <si>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</si>
  <si>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</si>
  <si>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</si>
  <si>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</si>
  <si>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</si>
  <si>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</si>
  <si>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</si>
  <si>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</si>
  <si>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</si>
  <si>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</si>
  <si>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</si>
  <si>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</si>
  <si>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</si>
  <si>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</si>
  <si>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</si>
  <si>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</si>
  <si>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</si>
  <si>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</si>
  <si>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</si>
  <si>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</si>
  <si>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</si>
  <si>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</si>
  <si>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</si>
  <si>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</si>
  <si>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</si>
  <si>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</si>
  <si>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</si>
  <si>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</si>
  <si>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</si>
  <si>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</si>
  <si>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</si>
  <si>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</si>
  <si>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</si>
  <si>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</si>
  <si>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</si>
  <si>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</si>
  <si>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</si>
  <si>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</si>
  <si>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</si>
  <si>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</si>
  <si>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</si>
  <si>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</si>
  <si>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</si>
  <si>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</si>
  <si>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</si>
  <si>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</si>
  <si>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</si>
  <si>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</si>
  <si>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</si>
  <si>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</si>
  <si>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</si>
  <si>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</si>
  <si>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</si>
  <si>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</si>
  <si>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</si>
  <si>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</si>
  <si>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</si>
  <si>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</si>
  <si>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</si>
  <si>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</si>
  <si>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</si>
  <si>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</si>
  <si>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</si>
  <si>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</si>
  <si>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</si>
  <si>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</si>
  <si>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</si>
  <si>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</si>
  <si>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</si>
  <si>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</si>
  <si>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</si>
  <si>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</si>
  <si>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</si>
  <si>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</si>
  <si>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</si>
  <si>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</si>
  <si>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</si>
  <si>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</si>
  <si>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</si>
  <si>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</si>
  <si>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</si>
  <si>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</si>
  <si>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</si>
  <si>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</si>
  <si>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</si>
  <si>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</si>
  <si>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</si>
  <si>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</si>
  <si>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</si>
  <si>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</si>
  <si>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</si>
  <si>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</si>
  <si>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</si>
  <si>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</si>
  <si>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</si>
  <si>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</si>
  <si>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</si>
  <si>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</si>
  <si>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</si>
  <si>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</si>
  <si>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</si>
  <si>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</si>
  <si>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</si>
  <si>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</si>
  <si>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</si>
  <si>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</si>
  <si>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</si>
  <si>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</si>
  <si>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</si>
  <si>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</si>
  <si>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</si>
  <si>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</si>
  <si>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</si>
  <si>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</si>
  <si>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</si>
  <si>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</si>
  <si>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</si>
  <si>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</si>
  <si>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</si>
  <si>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</si>
  <si>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</si>
  <si>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</si>
  <si>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</si>
  <si>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</si>
  <si>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</si>
  <si>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</si>
  <si>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</si>
  <si>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</si>
  <si>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</si>
  <si>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</si>
  <si>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</si>
  <si>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</si>
  <si>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</si>
  <si>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</si>
  <si>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</si>
  <si>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</si>
  <si>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</si>
  <si>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</si>
  <si>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</si>
  <si>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</si>
  <si>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</si>
  <si>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</si>
  <si>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</si>
  <si>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</si>
  <si>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</si>
  <si>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</si>
  <si>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</si>
  <si>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</si>
  <si>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</si>
  <si>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</si>
  <si>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</si>
  <si>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</si>
  <si>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</si>
  <si>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</si>
  <si>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</si>
  <si>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</si>
  <si>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</si>
  <si>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</si>
  <si>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</si>
  <si>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</si>
  <si>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</si>
  <si>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</si>
  <si>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</si>
  <si>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</si>
  <si>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</si>
  <si>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</si>
  <si>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</si>
  <si>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</si>
  <si>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</si>
  <si>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</si>
  <si>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</si>
  <si>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</si>
  <si>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</si>
  <si>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</si>
  <si>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</si>
  <si>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</si>
  <si>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</si>
  <si>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</si>
  <si>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</si>
  <si>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</si>
  <si>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</si>
  <si>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</si>
  <si>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</si>
  <si>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</si>
  <si>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</si>
  <si>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</si>
  <si>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</si>
  <si>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</si>
  <si>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</si>
  <si>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</si>
  <si>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</si>
  <si>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</si>
  <si>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</si>
  <si>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</si>
  <si>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</si>
  <si>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</si>
  <si>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</si>
  <si>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</si>
  <si>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</si>
  <si>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</si>
  <si>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</si>
  <si>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</si>
  <si>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</si>
  <si>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</si>
  <si>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</si>
  <si>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</si>
  <si>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</si>
  <si>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</si>
  <si>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</si>
  <si>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</si>
  <si>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</si>
  <si>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</si>
  <si>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</si>
  <si>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</si>
  <si>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</si>
  <si>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</si>
  <si>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</si>
  <si>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</si>
  <si>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</si>
  <si>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</si>
  <si>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</si>
  <si>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</si>
  <si>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</si>
  <si>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</si>
  <si>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</si>
  <si>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</si>
  <si>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</si>
  <si>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</si>
  <si>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</si>
  <si>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</si>
  <si>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</si>
  <si>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</si>
  <si>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</si>
  <si>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</si>
  <si>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</si>
  <si>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</si>
  <si>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</si>
  <si>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</si>
  <si>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</si>
  <si>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</si>
  <si>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</si>
  <si>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</si>
  <si>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</si>
  <si>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</si>
  <si>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</si>
  <si>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</si>
  <si>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</si>
  <si>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</si>
  <si>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</si>
  <si>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</si>
  <si>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</si>
  <si>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</si>
  <si>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</si>
  <si>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</si>
  <si>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</si>
  <si>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</si>
  <si>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</si>
  <si>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</si>
  <si>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</si>
  <si>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</si>
  <si>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</si>
  <si>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</si>
  <si>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</si>
  <si>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</si>
  <si>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</si>
  <si>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</si>
  <si>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</si>
  <si>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</si>
  <si>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</si>
  <si>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</si>
  <si>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</si>
  <si>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</si>
  <si>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</si>
  <si>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</si>
  <si>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</si>
  <si>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</si>
  <si>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</si>
  <si>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</si>
  <si>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</si>
  <si>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</si>
  <si>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</si>
  <si>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</si>
  <si>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</si>
  <si>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</si>
  <si>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</si>
  <si>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</si>
  <si>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</si>
  <si>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</si>
  <si>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</si>
  <si>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</si>
  <si>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</si>
  <si>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</si>
  <si>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</si>
  <si>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</si>
  <si>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</si>
  <si>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</si>
  <si>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</si>
  <si>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</si>
  <si>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</si>
  <si>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</si>
  <si>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</si>
  <si>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</si>
  <si>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</si>
  <si>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</si>
  <si>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</si>
  <si>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</si>
  <si>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</si>
  <si>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</si>
  <si>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</si>
  <si>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</si>
  <si>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</si>
  <si>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</si>
  <si>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</si>
  <si>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</si>
  <si>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</si>
  <si>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</si>
  <si>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</si>
  <si>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</si>
  <si>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</si>
  <si>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</si>
  <si>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</si>
  <si>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</si>
  <si>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</si>
  <si>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</si>
  <si>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</si>
  <si>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</si>
  <si>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</si>
  <si>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</si>
  <si>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</si>
  <si>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</si>
  <si>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</si>
  <si>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</si>
  <si>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</si>
  <si>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</si>
  <si>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</si>
  <si>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</si>
  <si>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</si>
  <si>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</si>
  <si>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</si>
  <si>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</si>
  <si>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</si>
  <si>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</si>
  <si>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</si>
  <si>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</si>
  <si>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</si>
  <si>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</si>
  <si>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</si>
  <si>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</si>
  <si>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</si>
  <si>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</si>
  <si>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</si>
  <si>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</si>
  <si>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</si>
  <si>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</si>
  <si>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</si>
  <si>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</si>
  <si>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</si>
  <si>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</si>
  <si>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</si>
  <si>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</si>
  <si>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</si>
  <si>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</si>
  <si>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</si>
  <si>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</si>
  <si>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</si>
  <si>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</si>
  <si>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</si>
  <si>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</si>
  <si>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</si>
  <si>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</si>
  <si>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</si>
  <si>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</si>
  <si>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</si>
  <si>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</si>
  <si>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</si>
  <si>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</si>
  <si>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</si>
  <si>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</si>
  <si>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</si>
  <si>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</si>
  <si>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</si>
  <si>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</si>
  <si>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</si>
  <si>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</si>
  <si>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</si>
  <si>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</si>
  <si>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</si>
  <si>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</si>
  <si>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</si>
  <si>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</si>
  <si>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</si>
  <si>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</si>
  <si>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</si>
  <si>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</si>
  <si>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</si>
  <si>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</si>
  <si>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</si>
  <si>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</si>
  <si>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</si>
  <si>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</si>
  <si>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</si>
  <si>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</si>
  <si>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</si>
  <si>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</si>
  <si>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</si>
  <si>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</si>
  <si>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</si>
  <si>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</si>
  <si>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</si>
  <si>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</si>
  <si>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</si>
  <si>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</si>
  <si>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</si>
  <si>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</si>
  <si>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</si>
  <si>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</si>
  <si>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</si>
  <si>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</si>
  <si>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</si>
  <si>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</si>
  <si>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</si>
  <si>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</si>
  <si>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</si>
  <si>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</si>
  <si>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</si>
  <si>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</si>
  <si>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</si>
  <si>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</si>
  <si>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</si>
  <si>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</si>
  <si>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</si>
  <si>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</si>
  <si>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</si>
  <si>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</si>
  <si>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</si>
  <si>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</si>
  <si>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</si>
  <si>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</si>
  <si>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</si>
  <si>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</si>
  <si>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</si>
  <si>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</si>
  <si>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</si>
  <si>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</si>
  <si>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</si>
  <si>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</si>
  <si>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</si>
  <si>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</si>
  <si>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</si>
  <si>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</si>
  <si>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</si>
  <si>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</si>
  <si>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</si>
  <si>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</si>
  <si>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</si>
  <si>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</si>
  <si>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</si>
  <si>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</si>
  <si>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</si>
  <si>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</si>
  <si>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</si>
  <si>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</si>
  <si>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</si>
  <si>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</si>
  <si>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</si>
  <si>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</si>
  <si>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</si>
  <si>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</si>
  <si>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</si>
  <si>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</si>
  <si>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</si>
  <si>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</si>
  <si>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</si>
  <si>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</si>
  <si>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</si>
  <si>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</si>
  <si>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</si>
  <si>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</si>
  <si>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</si>
  <si>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</si>
  <si>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</si>
  <si>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</si>
  <si>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</si>
  <si>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</si>
  <si>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</si>
  <si>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</si>
  <si>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</si>
  <si>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</si>
  <si>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</si>
  <si>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</si>
  <si>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</si>
  <si>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</si>
  <si>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</si>
  <si>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</si>
  <si>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</si>
  <si>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</si>
  <si>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</si>
  <si>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</si>
  <si>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</si>
  <si>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</si>
  <si>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</si>
  <si>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</si>
  <si>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</si>
  <si>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</si>
  <si>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</si>
  <si>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</si>
  <si>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</si>
  <si>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</si>
  <si>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</si>
  <si>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</si>
  <si>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</si>
  <si>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</si>
  <si>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</si>
  <si>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</si>
  <si>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</si>
  <si>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</si>
  <si>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</si>
  <si>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</si>
  <si>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</si>
  <si>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</si>
  <si>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</si>
  <si>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</si>
  <si>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</si>
  <si>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</si>
  <si>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</si>
  <si>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</si>
  <si>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</si>
  <si>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</si>
  <si>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</si>
  <si>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</si>
  <si>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</si>
  <si>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</si>
  <si>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</si>
  <si>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</si>
  <si>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</si>
  <si>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</si>
  <si>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</si>
  <si>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</si>
  <si>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</si>
  <si>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</si>
  <si>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</si>
  <si>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</si>
  <si>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</si>
  <si>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</si>
  <si>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</si>
  <si>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</si>
  <si>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</si>
  <si>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</si>
  <si>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</si>
  <si>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</si>
  <si>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</si>
  <si>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</si>
  <si>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</si>
  <si>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</si>
  <si>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</si>
  <si>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</si>
  <si>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</si>
  <si>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</si>
  <si>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</si>
  <si>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</si>
  <si>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</si>
  <si>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</si>
  <si>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</si>
  <si>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</si>
  <si>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</si>
  <si>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</si>
  <si>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</si>
  <si>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</si>
  <si>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</si>
  <si>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</si>
  <si>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</si>
  <si>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</si>
  <si>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</si>
  <si>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</si>
  <si>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</si>
  <si>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</si>
  <si>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</si>
  <si>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</si>
  <si>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</si>
  <si>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</si>
  <si>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</si>
  <si>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</si>
  <si>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</si>
  <si>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</si>
  <si>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</si>
  <si>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</si>
  <si>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</si>
  <si>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</si>
  <si>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</si>
  <si>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</si>
  <si>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</si>
  <si>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</si>
  <si>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</si>
  <si>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</si>
  <si>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</si>
  <si>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</si>
  <si>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</si>
  <si>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</si>
  <si>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</si>
  <si>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</si>
  <si>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</si>
  <si>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</si>
  <si>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</si>
  <si>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</si>
  <si>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</si>
  <si>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</si>
  <si>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</si>
  <si>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</si>
  <si>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</si>
  <si>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</si>
  <si>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</si>
  <si>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</si>
  <si>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</si>
  <si>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</si>
  <si>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</si>
  <si>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</si>
  <si>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</si>
  <si>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</si>
  <si>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</si>
  <si>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</si>
  <si>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</si>
  <si>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</si>
  <si>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</si>
  <si>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</si>
  <si>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</si>
  <si>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</si>
  <si>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</si>
  <si>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</si>
  <si>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</si>
  <si>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</si>
  <si>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</si>
  <si>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</si>
  <si>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</si>
  <si>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</si>
  <si>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</si>
  <si>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</si>
  <si>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</si>
  <si>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</si>
  <si>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</si>
  <si>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</si>
  <si>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</si>
  <si>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</si>
  <si>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</si>
  <si>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</si>
  <si>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</si>
  <si>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</si>
  <si>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</si>
  <si>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</si>
  <si>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</si>
  <si>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</si>
  <si>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</si>
  <si>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</si>
  <si>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</si>
  <si>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</si>
  <si>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</si>
  <si>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</si>
  <si>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</si>
  <si>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</si>
  <si>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</si>
  <si>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</si>
  <si>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</si>
  <si>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</si>
  <si>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</si>
  <si>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</si>
  <si>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</si>
  <si>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</si>
  <si>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</si>
  <si>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</si>
  <si>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</si>
  <si>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</si>
  <si>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</si>
  <si>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</si>
  <si>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</si>
  <si>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</si>
  <si>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</si>
  <si>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</si>
  <si>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</si>
  <si>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</si>
  <si>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</si>
  <si>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</si>
  <si>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</si>
  <si>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</si>
  <si>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</si>
  <si>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</si>
  <si>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</si>
  <si>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</si>
  <si>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</si>
  <si>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</si>
  <si>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</si>
  <si>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</si>
  <si>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</si>
  <si>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</si>
  <si>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</si>
  <si>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</si>
  <si>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</si>
  <si>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</si>
  <si>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</si>
  <si>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</si>
  <si>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</si>
  <si>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</si>
  <si>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</si>
  <si>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</si>
  <si>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</si>
  <si>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</si>
  <si>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</si>
  <si>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</si>
  <si>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</si>
  <si>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</si>
  <si>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</si>
  <si>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</si>
  <si>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</si>
  <si>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</si>
  <si>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</si>
  <si>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</si>
  <si>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</si>
  <si>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</si>
  <si>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</si>
  <si>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</si>
  <si>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</si>
  <si>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</si>
  <si>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</si>
  <si>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</si>
  <si>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</si>
  <si>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</si>
  <si>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</si>
  <si>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</si>
  <si>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</si>
  <si>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</si>
  <si>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</si>
  <si>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</si>
  <si>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</si>
  <si>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</si>
  <si>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</si>
  <si>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</si>
  <si>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</si>
  <si>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</si>
  <si>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</si>
  <si>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</si>
  <si>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</si>
  <si>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</si>
  <si>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</si>
  <si>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</si>
  <si>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</si>
  <si>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</si>
  <si>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</si>
  <si>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</si>
  <si>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</si>
  <si>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</si>
  <si>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</si>
  <si>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</si>
  <si>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</si>
  <si>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</si>
  <si>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</si>
  <si>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</si>
  <si>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</si>
  <si>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</si>
  <si>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</si>
  <si>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</si>
  <si>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</si>
  <si>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</si>
  <si>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</si>
  <si>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</si>
  <si>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</si>
  <si>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</si>
  <si>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</si>
  <si>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</si>
  <si>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</si>
  <si>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</si>
  <si>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</si>
  <si>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</si>
  <si>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</si>
  <si>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</si>
  <si>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</si>
  <si>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</si>
  <si>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</si>
  <si>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</si>
  <si>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</si>
  <si>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</si>
  <si>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</si>
  <si>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</si>
  <si>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</si>
  <si>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</si>
  <si>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</si>
  <si>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</si>
  <si>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</si>
  <si>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</si>
  <si>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</si>
  <si>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</si>
  <si>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</si>
  <si>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</si>
  <si>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</si>
  <si>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</si>
  <si>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</si>
  <si>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</si>
  <si>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</si>
  <si>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</si>
  <si>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</si>
  <si>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</si>
  <si>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</si>
  <si>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</si>
  <si>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</si>
  <si>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</si>
  <si>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</si>
  <si>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</si>
  <si>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</si>
  <si>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</si>
  <si>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</si>
  <si>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</si>
  <si>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</si>
  <si>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</si>
  <si>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</si>
  <si>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</si>
  <si>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</si>
  <si>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</si>
  <si>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</si>
  <si>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</si>
  <si>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</si>
  <si>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</si>
  <si>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</si>
  <si>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</si>
  <si>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</si>
  <si>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</si>
  <si>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</si>
  <si>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</si>
  <si>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</si>
  <si>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</si>
  <si>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</si>
  <si>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</si>
  <si>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</si>
  <si>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</si>
  <si>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</si>
  <si>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</si>
  <si>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</si>
  <si>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</si>
  <si>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</si>
  <si>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</si>
  <si>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</si>
  <si>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</si>
  <si>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</si>
  <si>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</si>
  <si>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</si>
  <si>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</si>
  <si>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</si>
  <si>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</si>
  <si>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</si>
  <si>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</si>
  <si>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</si>
  <si>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</si>
  <si>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</si>
  <si>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</si>
  <si>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</si>
  <si>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</si>
  <si>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</si>
  <si>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</si>
  <si>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</si>
  <si>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</si>
  <si>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</si>
  <si>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</si>
  <si>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</si>
  <si>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</si>
  <si>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</si>
  <si>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</si>
  <si>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</si>
  <si>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</si>
  <si>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</si>
  <si>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</si>
  <si>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</si>
  <si>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</si>
  <si>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</si>
  <si>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</si>
  <si>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</si>
  <si>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</si>
  <si>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</si>
  <si>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</si>
  <si>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</si>
  <si>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</si>
  <si>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</si>
  <si>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</si>
  <si>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</si>
  <si>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</si>
  <si>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</si>
  <si>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</si>
  <si>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</si>
  <si>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</si>
  <si>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</si>
  <si>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</si>
  <si>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</si>
  <si>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</si>
  <si>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</si>
  <si>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</si>
  <si>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</si>
  <si>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</si>
  <si>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</si>
  <si>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</si>
  <si>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</si>
  <si>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</si>
  <si>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</si>
  <si>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</si>
  <si>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</si>
  <si>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</si>
  <si>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</si>
  <si>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</si>
  <si>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</si>
  <si>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</si>
  <si>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</si>
  <si>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</si>
  <si>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</si>
  <si>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</si>
  <si>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</si>
  <si>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</si>
  <si>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</si>
  <si>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</si>
  <si>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</si>
  <si>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</si>
  <si>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</si>
  <si>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</si>
  <si>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</si>
  <si>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</si>
  <si>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</si>
  <si>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</si>
  <si>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</si>
  <si>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</si>
  <si>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</si>
  <si>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</si>
  <si>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</si>
  <si>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</si>
  <si>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</si>
  <si>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</si>
  <si>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</si>
  <si>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</si>
  <si>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</si>
  <si>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</si>
  <si>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</si>
  <si>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</si>
  <si>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</si>
  <si>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</si>
  <si>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</si>
  <si>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</si>
  <si>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</si>
  <si>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</si>
  <si>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</si>
  <si>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</si>
  <si>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</si>
  <si>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</si>
  <si>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</si>
  <si>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</si>
  <si>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</si>
  <si>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</si>
  <si>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</si>
  <si>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</si>
  <si>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</si>
  <si>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</si>
  <si>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</si>
  <si>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</si>
  <si>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</si>
  <si>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</si>
  <si>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</si>
  <si>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</si>
  <si>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</si>
  <si>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</si>
  <si>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</si>
  <si>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</si>
  <si>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</si>
  <si>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</si>
  <si>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</si>
  <si>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</si>
  <si>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</si>
  <si>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</si>
  <si>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</si>
  <si>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</si>
  <si>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</si>
  <si>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</si>
  <si>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</si>
  <si>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</si>
  <si>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</si>
  <si>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</si>
  <si>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</si>
  <si>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</si>
  <si>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</si>
  <si>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</si>
  <si>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</si>
  <si>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</si>
  <si>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</si>
  <si>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</si>
  <si>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</si>
  <si>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</si>
  <si>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</si>
  <si>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</si>
  <si>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</si>
  <si>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</si>
  <si>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</si>
  <si>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</si>
  <si>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</si>
  <si>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</si>
  <si>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</si>
  <si>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</si>
  <si>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</si>
  <si>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</si>
  <si>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</si>
  <si>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</si>
  <si>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</si>
  <si>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</si>
  <si>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</si>
  <si>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</si>
  <si>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</si>
  <si>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</si>
  <si>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</si>
  <si>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</si>
  <si>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</si>
  <si>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</si>
  <si>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</si>
  <si>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</si>
  <si>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</si>
  <si>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</si>
  <si>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</si>
  <si>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</si>
  <si>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</si>
  <si>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</si>
  <si>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</si>
  <si>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</si>
  <si>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</si>
  <si>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</si>
  <si>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</si>
  <si>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</si>
  <si>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</si>
  <si>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</si>
  <si>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</si>
  <si>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</si>
  <si>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</si>
  <si>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</si>
  <si>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</si>
  <si>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</si>
  <si>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</si>
  <si>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</si>
  <si>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</si>
  <si>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</si>
  <si>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</si>
  <si>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</si>
  <si>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</si>
  <si>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</si>
  <si>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</si>
  <si>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</si>
  <si>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</si>
  <si>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</si>
  <si>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</si>
  <si>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</si>
  <si>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</si>
  <si>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</si>
  <si>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</si>
  <si>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</si>
  <si>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</si>
  <si>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</si>
  <si>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</si>
  <si>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</si>
  <si>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</si>
  <si>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</si>
  <si>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</si>
  <si>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</si>
  <si>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</si>
  <si>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</si>
  <si>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</si>
  <si>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</si>
  <si>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</si>
  <si>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</si>
  <si>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</si>
  <si>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</si>
  <si>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</si>
  <si>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</si>
  <si>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</si>
  <si>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</si>
  <si>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</si>
  <si>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</si>
  <si>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</si>
  <si>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</si>
  <si>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</si>
  <si>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</si>
  <si>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</si>
  <si>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</si>
  <si>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</si>
  <si>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</si>
  <si>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</si>
  <si>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</si>
  <si>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</si>
  <si>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</si>
  <si>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</si>
  <si>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</si>
  <si>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</si>
  <si>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</si>
  <si>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</si>
  <si>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</si>
  <si>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</si>
  <si>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</si>
  <si>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</si>
  <si>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</si>
  <si>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</si>
  <si>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</si>
  <si>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</si>
  <si>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</si>
  <si>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</si>
  <si>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</si>
  <si>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</si>
  <si>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</si>
  <si>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</si>
  <si>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</si>
  <si>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</si>
  <si>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</si>
  <si>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</si>
  <si>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</si>
  <si>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</si>
  <si>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</si>
  <si>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</si>
  <si>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</si>
  <si>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</si>
  <si>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</si>
  <si>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</si>
  <si>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</si>
  <si>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</si>
  <si>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</si>
  <si>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</si>
  <si>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</si>
  <si>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</si>
  <si>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</si>
  <si>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</si>
  <si>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</si>
  <si>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</si>
  <si>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</si>
  <si>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</si>
  <si>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</si>
  <si>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</si>
  <si>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</si>
  <si>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</si>
  <si>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</si>
  <si>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</si>
  <si>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</si>
  <si>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</si>
  <si>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</si>
  <si>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</si>
  <si>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</si>
  <si>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</si>
  <si>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</si>
  <si>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</si>
  <si>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</si>
  <si>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</si>
  <si>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</si>
  <si>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</si>
  <si>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</si>
  <si>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</si>
  <si>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</si>
  <si>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</si>
  <si>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</si>
  <si>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</si>
  <si>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</si>
  <si>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</si>
  <si>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</si>
  <si>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</si>
  <si>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</si>
  <si>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</si>
  <si>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</si>
  <si>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</si>
  <si>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</si>
  <si>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</si>
  <si>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</si>
  <si>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</si>
  <si>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</si>
  <si>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</si>
  <si>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</si>
  <si>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</si>
  <si>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</si>
  <si>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</si>
  <si>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</si>
  <si>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</si>
  <si>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</si>
  <si>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</si>
  <si>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</si>
  <si>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</si>
  <si>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</si>
  <si>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</si>
  <si>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</si>
  <si>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</si>
  <si>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</si>
  <si>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</si>
  <si>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</si>
  <si>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</si>
  <si>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</si>
  <si>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</si>
  <si>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</si>
  <si>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</si>
  <si>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</si>
  <si>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</si>
  <si>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</si>
  <si>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</si>
  <si>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</si>
  <si>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</si>
  <si>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</si>
  <si>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</si>
  <si>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</si>
  <si>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</si>
  <si>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</si>
  <si>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</si>
  <si>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</si>
  <si>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</si>
  <si>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</si>
  <si>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</si>
  <si>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</si>
  <si>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</si>
  <si>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</si>
  <si>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</si>
  <si>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</si>
  <si>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</si>
  <si>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</si>
  <si>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</si>
  <si>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</si>
  <si>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</si>
  <si>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</si>
  <si>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</si>
  <si>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</si>
  <si>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</si>
  <si>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</si>
  <si>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</si>
  <si>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</si>
  <si>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</si>
  <si>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</si>
  <si>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</si>
  <si>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</si>
  <si>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</si>
  <si>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</si>
  <si>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</si>
  <si>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</si>
  <si>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</si>
  <si>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</si>
  <si>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</si>
  <si>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</si>
  <si>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</si>
  <si>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</si>
  <si>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</si>
  <si>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</si>
  <si>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</si>
  <si>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</si>
  <si>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</si>
  <si>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</si>
  <si>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</si>
  <si>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</si>
  <si>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</si>
  <si>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</si>
  <si>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</si>
  <si>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</si>
  <si>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</si>
  <si>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</si>
  <si>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</si>
  <si>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</si>
  <si>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</si>
  <si>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</si>
  <si>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</si>
  <si>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</si>
  <si>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</si>
  <si>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</si>
  <si>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</si>
  <si>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</si>
  <si>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</si>
  <si>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</si>
  <si>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</si>
  <si>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</si>
  <si>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</si>
  <si>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</si>
  <si>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</si>
  <si>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</si>
  <si>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</si>
  <si>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</si>
  <si>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</si>
  <si>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</si>
  <si>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</si>
  <si>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</si>
  <si>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</si>
  <si>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</si>
  <si>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</si>
  <si>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</si>
  <si>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</si>
  <si>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</si>
  <si>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</si>
  <si>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</si>
  <si>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</si>
  <si>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</si>
  <si>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</si>
  <si>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</si>
  <si>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</si>
  <si>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</si>
  <si>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</si>
  <si>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</si>
  <si>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</si>
  <si>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</si>
  <si>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</si>
  <si>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</si>
  <si>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</si>
  <si>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</si>
  <si>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</si>
  <si>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</si>
  <si>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</si>
  <si>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</si>
  <si>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</si>
  <si>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</si>
  <si>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</si>
  <si>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</si>
  <si>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</si>
  <si>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</si>
  <si>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</si>
  <si>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</si>
  <si>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</si>
  <si>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</si>
  <si>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</si>
  <si>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</si>
  <si>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</si>
  <si>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</si>
  <si>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</si>
  <si>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</si>
  <si>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</si>
  <si>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</si>
  <si>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</si>
  <si>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</si>
  <si>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</si>
  <si>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</si>
  <si>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</si>
  <si>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</si>
  <si>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</si>
  <si>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</si>
  <si>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</si>
  <si>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</si>
  <si>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</si>
  <si>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</si>
  <si>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</si>
  <si>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</si>
  <si>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</si>
  <si>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</si>
  <si>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</si>
  <si>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</si>
  <si>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</si>
  <si>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</si>
  <si>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</si>
  <si>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</si>
  <si>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</si>
  <si>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</si>
  <si>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</si>
  <si>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</si>
  <si>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</si>
  <si>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</si>
  <si>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</si>
  <si>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</si>
  <si>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</si>
  <si>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</si>
  <si>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</si>
  <si>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</si>
  <si>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</si>
  <si>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</si>
  <si>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</si>
  <si>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</si>
  <si>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</si>
  <si>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</si>
  <si>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</si>
  <si>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</si>
  <si>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</si>
  <si>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</si>
  <si>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</si>
  <si>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</si>
  <si>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</si>
  <si>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</si>
  <si>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</si>
  <si>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</si>
  <si>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</si>
  <si>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</si>
  <si>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</si>
  <si>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</si>
  <si>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</si>
  <si>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</si>
  <si>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</si>
  <si>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</si>
  <si>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</si>
  <si>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</si>
  <si>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</si>
  <si>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</si>
  <si>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</si>
  <si>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</si>
  <si>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</si>
  <si>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</si>
  <si>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</si>
  <si>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</si>
  <si>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</si>
  <si>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</si>
  <si>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</si>
  <si>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</si>
  <si>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</si>
  <si>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</si>
  <si>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</si>
  <si>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</si>
  <si>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</si>
  <si>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</si>
  <si>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</si>
  <si>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</si>
  <si>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</si>
  <si>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</si>
  <si>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</si>
  <si>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</si>
  <si>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</si>
  <si>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</si>
  <si>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</si>
  <si>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</si>
  <si>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</si>
  <si>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</si>
  <si>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</si>
  <si>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</si>
  <si>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</si>
  <si>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</si>
  <si>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</si>
  <si>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</si>
  <si>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</si>
  <si>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</si>
  <si>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</si>
  <si>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</si>
  <si>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</si>
  <si>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</si>
  <si>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</si>
  <si>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</si>
  <si>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</si>
  <si>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</si>
  <si>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</si>
  <si>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</si>
  <si>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</si>
  <si>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</si>
  <si>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</si>
  <si>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</si>
  <si>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</si>
  <si>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</si>
  <si>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</si>
  <si>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</si>
  <si>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</si>
  <si>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</si>
  <si>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</si>
  <si>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</si>
  <si>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</si>
  <si>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</si>
  <si>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</si>
  <si>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</si>
  <si>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</si>
  <si>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</si>
  <si>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</si>
  <si>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</si>
  <si>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</si>
  <si>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</si>
  <si>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</si>
  <si>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</si>
  <si>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</si>
  <si>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</si>
  <si>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</si>
  <si>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</si>
  <si>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</si>
  <si>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</si>
  <si>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</si>
  <si>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</si>
  <si>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</si>
  <si>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</si>
  <si>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</si>
  <si>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</si>
  <si>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</si>
  <si>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</si>
  <si>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</si>
  <si>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</si>
  <si>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</si>
  <si>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</si>
  <si>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</si>
  <si>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</si>
  <si>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</si>
  <si>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</si>
  <si>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</si>
  <si>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</si>
  <si>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</si>
  <si>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</si>
  <si>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</si>
  <si>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</si>
  <si>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</si>
  <si>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</si>
  <si>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</si>
  <si>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</si>
  <si>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</si>
  <si>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</si>
  <si>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</si>
  <si>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</si>
  <si>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</si>
  <si>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</si>
  <si>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</si>
  <si>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</si>
  <si>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</si>
  <si>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</si>
  <si>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</si>
  <si>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</si>
  <si>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</si>
  <si>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</si>
  <si>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</si>
  <si>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</si>
  <si>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</si>
  <si>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</si>
  <si>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</si>
  <si>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</si>
  <si>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</si>
  <si>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</si>
  <si>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</si>
  <si>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</si>
  <si>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</si>
  <si>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</si>
  <si>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</si>
  <si>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</si>
  <si>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</si>
  <si>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</si>
  <si>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</si>
  <si>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</si>
  <si>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</si>
  <si>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</si>
  <si>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</si>
  <si>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</si>
  <si>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</si>
  <si>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</si>
  <si>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</si>
  <si>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</si>
  <si>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</si>
  <si>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</si>
  <si>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</si>
  <si>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</si>
  <si>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</si>
  <si>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</si>
  <si>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</si>
  <si>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</si>
  <si>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</si>
  <si>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</si>
  <si>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</si>
  <si>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</si>
  <si>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</si>
  <si>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</si>
  <si>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</si>
  <si>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</si>
  <si>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</si>
  <si>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</si>
  <si>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</si>
  <si>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</si>
  <si>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</si>
  <si>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</si>
  <si>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</si>
  <si>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</si>
  <si>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</si>
  <si>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</si>
  <si>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</si>
  <si>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</si>
  <si>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</si>
  <si>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</si>
  <si>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</si>
  <si>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</si>
  <si>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</si>
  <si>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</si>
  <si>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</si>
  <si>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</si>
  <si>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</si>
  <si>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</si>
  <si>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</si>
  <si>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</si>
  <si>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</si>
  <si>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</si>
  <si>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</si>
  <si>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</si>
  <si>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</si>
  <si>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</si>
  <si>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</si>
  <si>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</si>
  <si>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</si>
  <si>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</si>
  <si>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</si>
  <si>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</si>
  <si>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</si>
  <si>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</si>
  <si>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</si>
  <si>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</si>
  <si>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</si>
  <si>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</si>
  <si>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</si>
  <si>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</si>
  <si>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</si>
  <si>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</si>
  <si>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</si>
  <si>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</si>
  <si>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</si>
  <si>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</si>
  <si>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</si>
  <si>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</si>
  <si>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</si>
  <si>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</si>
  <si>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</si>
  <si>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</si>
  <si>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</si>
  <si>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</si>
  <si>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</si>
  <si>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</si>
  <si>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</si>
  <si>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</si>
  <si>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</si>
  <si>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</si>
  <si>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</si>
  <si>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</si>
  <si>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</si>
  <si>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</si>
  <si>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</si>
  <si>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</si>
  <si>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</si>
  <si>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</si>
  <si>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</si>
  <si>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</si>
  <si>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</si>
  <si>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</si>
  <si>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</si>
  <si>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</si>
  <si>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</si>
  <si>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</si>
  <si>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</si>
  <si>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</si>
  <si>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</si>
  <si>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</si>
  <si>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</si>
  <si>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</si>
  <si>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</si>
  <si>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</si>
  <si>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</si>
  <si>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</si>
  <si>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</si>
  <si>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</si>
  <si>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</si>
  <si>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</si>
  <si>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</si>
  <si>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</si>
  <si>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</si>
  <si>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</si>
  <si>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</si>
  <si>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</si>
  <si>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</si>
  <si>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</si>
  <si>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</si>
  <si>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</si>
  <si>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</si>
  <si>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</si>
  <si>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</si>
  <si>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</si>
  <si>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</si>
  <si>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</si>
  <si>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</si>
  <si>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</si>
  <si>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</si>
  <si>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</si>
  <si>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</si>
  <si>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</si>
  <si>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</si>
  <si>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</si>
  <si>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</si>
  <si>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</si>
  <si>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</si>
  <si>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</si>
  <si>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</si>
  <si>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</si>
  <si>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</si>
  <si>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</si>
  <si>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</si>
  <si>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</si>
  <si>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</si>
  <si>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</si>
  <si>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</si>
  <si>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</si>
  <si>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</si>
  <si>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</si>
  <si>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</si>
  <si>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</si>
  <si>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</si>
  <si>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</si>
  <si>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</si>
  <si>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</si>
  <si>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</si>
  <si>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</si>
  <si>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</si>
  <si>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</si>
  <si>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</si>
  <si>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</si>
  <si>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</si>
  <si>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</si>
  <si>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</si>
  <si>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</si>
  <si>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</si>
  <si>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</si>
  <si>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</si>
  <si>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</si>
  <si>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</si>
  <si>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</si>
  <si>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</si>
  <si>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</si>
  <si>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</si>
  <si>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</si>
  <si>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</si>
  <si>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</si>
  <si>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</si>
  <si>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</si>
  <si>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</si>
  <si>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</si>
  <si>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</si>
  <si>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</si>
  <si>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</si>
  <si>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</si>
  <si>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</si>
  <si>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</si>
  <si>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</si>
  <si>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</si>
  <si>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</si>
  <si>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</si>
  <si>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</si>
  <si>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</si>
  <si>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</si>
  <si>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</si>
  <si>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</si>
  <si>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</si>
  <si>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</si>
  <si>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</si>
  <si>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</si>
  <si>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</si>
  <si>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</si>
  <si>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</si>
  <si>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</si>
  <si>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</si>
  <si>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</si>
  <si>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</si>
  <si>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</si>
  <si>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</si>
  <si>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</si>
  <si>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</si>
  <si>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</si>
  <si>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</si>
  <si>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</si>
  <si>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</si>
  <si>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</si>
  <si>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</si>
  <si>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</si>
  <si>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</si>
  <si>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</si>
  <si>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</si>
  <si>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</si>
  <si>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</si>
  <si>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</si>
  <si>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</si>
  <si>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</si>
  <si>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</si>
  <si>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</si>
  <si>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</si>
  <si>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</si>
  <si>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</si>
  <si>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</si>
  <si>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</si>
  <si>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</si>
  <si>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</si>
  <si>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</si>
  <si>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</si>
  <si>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</si>
  <si>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</si>
  <si>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</si>
  <si>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</si>
  <si>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</si>
  <si>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</si>
  <si>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</si>
  <si>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</si>
  <si>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</si>
  <si>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</si>
  <si>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</si>
  <si>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</si>
  <si>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</si>
  <si>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</si>
  <si>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</si>
  <si>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</si>
  <si>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</si>
  <si>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</si>
  <si>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</si>
  <si>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</si>
  <si>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</si>
  <si>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</si>
  <si>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</si>
  <si>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</si>
  <si>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</si>
  <si>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</si>
  <si>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</si>
  <si>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</si>
  <si>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</si>
  <si>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</si>
  <si>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</si>
  <si>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</si>
  <si>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</si>
  <si>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</si>
  <si>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</si>
  <si>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</si>
  <si>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</si>
  <si>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</si>
  <si>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</si>
  <si>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</si>
  <si>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</si>
  <si>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</si>
  <si>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</si>
  <si>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</si>
  <si>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</si>
  <si>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</si>
  <si>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</si>
  <si>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</si>
  <si>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</si>
  <si>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</si>
  <si>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</si>
  <si>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</si>
  <si>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</si>
  <si>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</si>
  <si>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</si>
  <si>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</si>
  <si>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</si>
  <si>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</si>
  <si>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</si>
  <si>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</si>
  <si>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</si>
  <si>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</si>
  <si>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</si>
  <si>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</si>
  <si>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</si>
  <si>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</si>
  <si>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</si>
  <si>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</si>
  <si>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</si>
  <si>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</si>
  <si>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</si>
  <si>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</si>
  <si>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</si>
  <si>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</si>
  <si>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</si>
  <si>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</si>
  <si>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</si>
  <si>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</si>
  <si>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</si>
  <si>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</si>
  <si>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</si>
  <si>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</si>
  <si>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</si>
  <si>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</si>
  <si>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</si>
  <si>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</si>
  <si>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</si>
  <si>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</si>
  <si>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</si>
  <si>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</si>
  <si>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</si>
  <si>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</si>
  <si>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</si>
  <si>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</si>
  <si>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</si>
  <si>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</si>
  <si>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</si>
  <si>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</si>
  <si>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</si>
  <si>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</si>
  <si>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</si>
  <si>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</si>
  <si>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</si>
  <si>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</si>
  <si>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</si>
  <si>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</si>
  <si>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</si>
  <si>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</si>
  <si>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</si>
  <si>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</si>
  <si>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</si>
  <si>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</si>
  <si>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</si>
  <si>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</si>
  <si>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</si>
  <si>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</si>
  <si>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</si>
  <si>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</si>
  <si>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</si>
  <si>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</si>
  <si>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</si>
  <si>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</si>
  <si>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</si>
  <si>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</si>
  <si>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</si>
  <si>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</si>
  <si>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</si>
  <si>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</si>
  <si>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</si>
  <si>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</si>
  <si>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</si>
  <si>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</si>
  <si>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</si>
  <si>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</si>
  <si>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</si>
  <si>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</si>
  <si>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</si>
  <si>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</si>
  <si>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</si>
  <si>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</si>
  <si>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</si>
  <si>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</si>
  <si>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</si>
  <si>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</si>
  <si>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</si>
  <si>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</si>
  <si>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</si>
  <si>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</si>
  <si>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</si>
  <si>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</si>
  <si>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</si>
  <si>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</si>
  <si>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</si>
  <si>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</si>
  <si>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</si>
  <si>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</si>
  <si>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</si>
  <si>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</si>
  <si>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</si>
  <si>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</si>
  <si>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</si>
  <si>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</si>
  <si>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</si>
  <si>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</si>
  <si>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</si>
  <si>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</si>
  <si>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</si>
  <si>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</si>
  <si>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</si>
  <si>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</si>
  <si>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</si>
  <si>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</si>
  <si>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</si>
  <si>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</si>
  <si>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</si>
  <si>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</si>
  <si>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</si>
  <si>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</si>
  <si>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</si>
  <si>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</si>
  <si>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</si>
  <si>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</si>
  <si>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</si>
  <si>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</si>
  <si>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</si>
  <si>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</si>
  <si>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</si>
  <si>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</si>
  <si>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</si>
  <si>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</si>
  <si>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</si>
  <si>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</si>
  <si>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</si>
  <si>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</si>
  <si>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</si>
  <si>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</si>
  <si>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</si>
  <si>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</si>
  <si>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</si>
  <si>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</si>
  <si>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</si>
  <si>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</si>
  <si>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</si>
  <si>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</si>
  <si>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</si>
  <si>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</si>
  <si>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</si>
  <si>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</si>
  <si>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</si>
  <si>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</si>
  <si>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</si>
  <si>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</si>
  <si>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</si>
  <si>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</si>
  <si>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</si>
  <si>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</si>
  <si>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</si>
  <si>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</si>
  <si>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</si>
  <si>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</si>
  <si>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</si>
  <si>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</si>
  <si>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</si>
  <si>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</si>
  <si>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</si>
  <si>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</si>
  <si>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</si>
  <si>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</si>
  <si>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</si>
  <si>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</si>
  <si>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</si>
  <si>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</si>
  <si>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</si>
  <si>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</si>
  <si>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</si>
  <si>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</si>
  <si>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</si>
  <si>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</si>
  <si>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</si>
  <si>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</si>
  <si>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</si>
  <si>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</si>
  <si>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</si>
  <si>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</si>
  <si>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</si>
  <si>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</si>
  <si>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</si>
  <si>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</si>
  <si>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</si>
  <si>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</si>
  <si>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</si>
  <si>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</si>
  <si>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</si>
  <si>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</si>
  <si>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</si>
  <si>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</si>
  <si>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</si>
  <si>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</si>
  <si>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</si>
  <si>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</si>
  <si>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</si>
  <si>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</si>
  <si>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</si>
  <si>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</si>
  <si>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</si>
  <si>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</si>
  <si>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</si>
  <si>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</si>
  <si>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</si>
  <si>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</si>
  <si>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</si>
  <si>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</si>
  <si>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</si>
  <si>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</si>
  <si>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</si>
  <si>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</si>
  <si>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</si>
  <si>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</si>
  <si>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</si>
  <si>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</si>
  <si>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</si>
  <si>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</si>
  <si>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</si>
  <si>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</si>
  <si>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</si>
  <si>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</si>
  <si>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</si>
  <si>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</si>
  <si>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</si>
  <si>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</si>
  <si>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</si>
  <si>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</si>
  <si>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</si>
  <si>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</si>
  <si>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</si>
  <si>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</si>
  <si>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</si>
  <si>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</si>
  <si>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</si>
  <si>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</si>
  <si>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</si>
  <si>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</si>
  <si>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</si>
  <si>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</si>
  <si>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</si>
  <si>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</si>
  <si>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</si>
  <si>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</si>
  <si>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</si>
  <si>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</si>
  <si>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</si>
  <si>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</si>
  <si>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</si>
  <si>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</si>
  <si>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</si>
  <si>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</si>
  <si>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</si>
  <si>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</si>
  <si>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</si>
  <si>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</si>
  <si>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</si>
  <si>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</si>
  <si>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</si>
  <si>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</si>
  <si>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</si>
  <si>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</si>
  <si>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</si>
  <si>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</si>
  <si>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</si>
  <si>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</si>
  <si>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</si>
  <si>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</si>
  <si>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</si>
  <si>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</si>
  <si>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</si>
  <si>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</si>
  <si>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</si>
  <si>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</si>
  <si>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</si>
  <si>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</si>
  <si>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</si>
  <si>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</si>
  <si>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</si>
  <si>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</si>
  <si>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</si>
  <si>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</si>
  <si>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</si>
  <si>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</si>
  <si>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</si>
  <si>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</si>
  <si>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</si>
  <si>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</si>
  <si>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</si>
  <si>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</si>
  <si>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</si>
  <si>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</si>
  <si>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</si>
  <si>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</si>
  <si>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</si>
  <si>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</si>
  <si>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</si>
  <si>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</si>
  <si>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</si>
  <si>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</si>
  <si>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</si>
  <si>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</si>
  <si>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</si>
  <si>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</si>
  <si>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</si>
  <si>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</si>
  <si>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</si>
  <si>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</si>
  <si>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</si>
  <si>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</si>
  <si>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</si>
  <si>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</si>
  <si>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</si>
  <si>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</si>
  <si>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</si>
  <si>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</si>
  <si>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</si>
  <si>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</si>
  <si>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</si>
  <si>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</si>
  <si>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</si>
  <si>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</si>
  <si>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</si>
  <si>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</si>
  <si>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</si>
  <si>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</si>
  <si>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</si>
  <si>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</si>
  <si>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</si>
  <si>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</si>
  <si>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</si>
  <si>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</si>
  <si>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</si>
  <si>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</si>
  <si>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</si>
  <si>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</si>
  <si>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</si>
  <si>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</si>
  <si>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</si>
  <si>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</si>
  <si>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</si>
  <si>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</si>
  <si>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</si>
  <si>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</si>
  <si>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</si>
  <si>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</si>
  <si>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</si>
  <si>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</si>
  <si>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</si>
  <si>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</si>
  <si>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</si>
  <si>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</si>
  <si>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</si>
  <si>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</si>
  <si>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</si>
  <si>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</si>
  <si>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</si>
  <si>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</si>
  <si>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</si>
  <si>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</si>
  <si>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</si>
  <si>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</si>
  <si>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</si>
  <si>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</si>
  <si>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</si>
  <si>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</si>
  <si>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</si>
  <si>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</si>
  <si>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</si>
  <si>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</si>
  <si>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</si>
  <si>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</si>
  <si>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</si>
  <si>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</si>
  <si>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</si>
  <si>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</si>
  <si>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</si>
  <si>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</si>
  <si>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</si>
  <si>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</si>
  <si>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</si>
  <si>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</si>
  <si>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</si>
  <si>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</si>
  <si>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</si>
  <si>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</si>
  <si>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</si>
  <si>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</si>
  <si>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</si>
  <si>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</si>
  <si>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</si>
  <si>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</si>
  <si>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</si>
  <si>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</si>
  <si>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</si>
  <si>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</si>
  <si>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</si>
  <si>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</si>
  <si>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</si>
  <si>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</si>
  <si>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</si>
  <si>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</si>
  <si>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</si>
  <si>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</si>
  <si>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</si>
  <si>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</si>
  <si>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</si>
  <si>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</si>
  <si>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</si>
  <si>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</si>
  <si>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</si>
  <si>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</si>
  <si>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</si>
  <si>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</si>
  <si>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</si>
  <si>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</si>
  <si>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</si>
  <si>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</si>
  <si>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</si>
  <si>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</si>
  <si>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</si>
  <si>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</si>
  <si>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</si>
  <si>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</si>
  <si>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</si>
  <si>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</si>
  <si>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</si>
  <si>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</si>
  <si>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</si>
  <si>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</si>
  <si>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</si>
  <si>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</si>
  <si>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</si>
  <si>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</si>
  <si>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</si>
  <si>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</si>
  <si>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</si>
  <si>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</si>
  <si>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</si>
  <si>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</si>
  <si>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</si>
  <si>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</si>
  <si>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</si>
  <si>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</si>
  <si>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</si>
  <si>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</si>
  <si>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</si>
  <si>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</si>
  <si>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</si>
  <si>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</si>
  <si>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</si>
  <si>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</si>
  <si>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</si>
  <si>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</si>
  <si>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</si>
  <si>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</si>
  <si>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</si>
  <si>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</si>
  <si>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</si>
  <si>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</si>
  <si>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</si>
  <si>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</si>
  <si>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</si>
  <si>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</si>
  <si>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</si>
  <si>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</si>
  <si>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</si>
  <si>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</si>
  <si>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</si>
  <si>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</si>
  <si>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</si>
  <si>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</si>
  <si>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</si>
  <si>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</si>
  <si>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</si>
  <si>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</si>
  <si>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</si>
  <si>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</si>
  <si>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</si>
  <si>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</si>
  <si>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</si>
  <si>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</si>
  <si>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</si>
  <si>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</si>
  <si>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</si>
  <si>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</si>
  <si>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</si>
  <si>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</si>
  <si>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</si>
  <si>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</si>
  <si>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</si>
  <si>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</si>
  <si>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</si>
  <si>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</si>
  <si>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</si>
  <si>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</si>
  <si>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</si>
  <si>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</si>
  <si>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</si>
  <si>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</si>
  <si>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</si>
  <si>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</si>
  <si>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</si>
  <si>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</si>
  <si>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</si>
  <si>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</si>
  <si>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</si>
  <si>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</si>
  <si>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</si>
  <si>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</si>
  <si>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</si>
  <si>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</si>
  <si>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</si>
  <si>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</si>
  <si>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</si>
  <si>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</si>
  <si>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</si>
  <si>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</si>
  <si>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</si>
  <si>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</si>
  <si>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</si>
  <si>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</si>
  <si>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</si>
  <si>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</si>
  <si>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</si>
  <si>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</si>
  <si>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</si>
  <si>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</si>
  <si>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</si>
  <si>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</si>
  <si>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</si>
  <si>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</si>
  <si>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</si>
  <si>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</si>
  <si>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</si>
  <si>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</si>
  <si>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</si>
  <si>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</si>
  <si>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</si>
  <si>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</si>
  <si>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</si>
  <si>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</si>
  <si>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</si>
  <si>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</si>
  <si>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</si>
  <si>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</si>
  <si>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</si>
  <si>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</si>
  <si>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</si>
  <si>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</si>
  <si>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</si>
  <si>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</si>
  <si>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</si>
  <si>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</si>
  <si>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</si>
  <si>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</si>
  <si>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</si>
  <si>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</si>
  <si>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</si>
  <si>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</si>
  <si>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</si>
  <si>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</si>
  <si>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</si>
  <si>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</si>
  <si>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</si>
  <si>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</si>
  <si>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</si>
  <si>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</si>
  <si>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</si>
  <si>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</si>
  <si>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</si>
  <si>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</si>
  <si>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</si>
  <si>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</si>
  <si>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</si>
  <si>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</si>
  <si>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</si>
  <si>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</si>
  <si>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</si>
  <si>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</si>
  <si>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</si>
  <si>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</si>
  <si>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</si>
  <si>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</si>
  <si>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</si>
  <si>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</si>
  <si>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</si>
  <si>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</si>
  <si>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</si>
  <si>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</si>
  <si>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</si>
  <si>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</si>
  <si>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</si>
  <si>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</si>
  <si>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</si>
  <si>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</si>
  <si>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</si>
  <si>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</si>
  <si>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</si>
  <si>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</si>
  <si>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</si>
  <si>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</si>
  <si>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</si>
  <si>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</si>
  <si>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</si>
  <si>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</si>
  <si>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</si>
  <si>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</si>
  <si>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</si>
  <si>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</si>
  <si>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</si>
  <si>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</si>
  <si>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</si>
  <si>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</si>
  <si>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</si>
  <si>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</si>
  <si>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</si>
  <si>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</si>
  <si>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</si>
  <si>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</si>
  <si>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</si>
  <si>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</si>
  <si>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</si>
  <si>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</si>
  <si>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</si>
  <si>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</si>
  <si>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</si>
  <si>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</si>
  <si>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</si>
  <si>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</si>
  <si>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</si>
  <si>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</si>
  <si>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</si>
  <si>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</si>
  <si>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</si>
  <si>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</si>
  <si>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</si>
  <si>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</si>
  <si>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</si>
  <si>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</si>
  <si>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</si>
  <si>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</si>
  <si>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</si>
  <si>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</si>
  <si>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</si>
  <si>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</si>
  <si>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</si>
  <si>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</si>
  <si>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</si>
  <si>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</si>
  <si>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</si>
  <si>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</si>
  <si>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</si>
  <si>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</si>
  <si>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</si>
  <si>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</si>
  <si>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</si>
  <si>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</si>
  <si>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</si>
  <si>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</si>
  <si>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</si>
  <si>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</si>
  <si>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</si>
  <si>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</si>
  <si>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</si>
  <si>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</si>
  <si>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</si>
  <si>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</si>
  <si>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</si>
  <si>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</si>
  <si>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</si>
  <si>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</si>
  <si>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</si>
  <si>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</si>
  <si>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</si>
  <si>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</si>
  <si>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</si>
  <si>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</si>
  <si>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</si>
  <si>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</si>
  <si>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</si>
  <si>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</si>
  <si>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</si>
  <si>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</si>
  <si>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</si>
  <si>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</si>
  <si>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</si>
  <si>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</si>
  <si>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</si>
  <si>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</si>
  <si>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</si>
  <si>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</si>
  <si>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</si>
  <si>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</si>
  <si>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</si>
  <si>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</si>
  <si>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</si>
  <si>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</si>
  <si>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</si>
  <si>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</si>
  <si>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</si>
  <si>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</si>
  <si>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</si>
  <si>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</si>
  <si>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</si>
  <si>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</si>
  <si>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</si>
  <si>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</si>
  <si>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</si>
  <si>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</si>
  <si>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</si>
  <si>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</si>
  <si>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</si>
  <si>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</si>
  <si>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</si>
  <si>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</si>
  <si>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</si>
  <si>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</si>
  <si>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</si>
  <si>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</si>
  <si>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</si>
  <si>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</si>
  <si>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</si>
  <si>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</si>
  <si>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</si>
  <si>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</si>
  <si>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</si>
  <si>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</si>
  <si>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</si>
  <si>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</si>
  <si>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</si>
  <si>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</si>
  <si>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</si>
  <si>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</si>
  <si>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</si>
  <si>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</si>
  <si>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</si>
  <si>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</si>
  <si>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</si>
  <si>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</si>
  <si>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</si>
  <si>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</si>
  <si>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</si>
  <si>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</si>
  <si>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</si>
  <si>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</si>
  <si>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</si>
  <si>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</si>
  <si>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</si>
  <si>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</si>
  <si>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</si>
  <si>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</si>
  <si>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</si>
  <si>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</si>
  <si>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</si>
  <si>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</si>
  <si>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</si>
  <si>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</si>
  <si>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</si>
  <si>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</si>
  <si>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</si>
  <si>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</si>
  <si>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</si>
  <si>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</si>
  <si>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</si>
  <si>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</si>
  <si>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</si>
  <si>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</si>
  <si>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</si>
  <si>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</si>
  <si>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</si>
  <si>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</si>
  <si>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</si>
  <si>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</si>
  <si>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</si>
  <si>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</si>
  <si>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</si>
  <si>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</si>
  <si>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</si>
  <si>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</si>
  <si>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</si>
  <si>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</si>
  <si>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</si>
  <si>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</si>
  <si>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</si>
  <si>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</si>
  <si>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</si>
  <si>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</si>
  <si>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</si>
  <si>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</si>
  <si>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</si>
  <si>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</si>
  <si>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</si>
  <si>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</si>
  <si>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</si>
  <si>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</si>
  <si>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</si>
  <si>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</si>
  <si>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</si>
  <si>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</si>
  <si>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</si>
  <si>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</si>
  <si>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</si>
  <si>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</si>
  <si>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</si>
  <si>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</si>
  <si>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</si>
  <si>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</si>
  <si>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</si>
  <si>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</si>
  <si>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</si>
  <si>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</si>
  <si>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</si>
  <si>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</si>
  <si>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</si>
  <si>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</si>
  <si>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</si>
  <si>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</si>
  <si>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</si>
  <si>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</si>
  <si>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</si>
  <si>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</si>
  <si>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</si>
  <si>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</si>
  <si>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</si>
  <si>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</si>
  <si>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</si>
  <si>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</si>
  <si>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</si>
  <si>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</si>
  <si>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</si>
  <si>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</si>
  <si>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</si>
  <si>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</si>
  <si>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</si>
  <si>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</si>
  <si>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</si>
  <si>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</si>
  <si>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</si>
  <si>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</si>
  <si>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</si>
  <si>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</si>
  <si>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</si>
  <si>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</si>
  <si>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</si>
  <si>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</si>
  <si>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</si>
  <si>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</si>
  <si>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</si>
  <si>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</si>
  <si>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</si>
  <si>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</si>
  <si>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</si>
  <si>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</si>
  <si>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</si>
  <si>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</si>
  <si>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</si>
  <si>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</si>
  <si>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</si>
  <si>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</si>
  <si>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</si>
  <si>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</si>
  <si>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</si>
  <si>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</si>
  <si>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</si>
  <si>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</si>
  <si>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</si>
  <si>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</si>
  <si>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</si>
  <si>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</si>
  <si>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</si>
  <si>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</si>
  <si>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</si>
  <si>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</si>
  <si>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</si>
  <si>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</si>
  <si>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</si>
  <si>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</si>
  <si>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</si>
  <si>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</si>
  <si>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</si>
  <si>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</si>
  <si>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</si>
  <si>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</si>
  <si>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</si>
  <si>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</si>
  <si>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</si>
  <si>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</si>
  <si>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</si>
  <si>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</si>
  <si>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</si>
  <si>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</si>
  <si>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</si>
  <si>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</si>
  <si>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</si>
  <si>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</si>
  <si>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</si>
  <si>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</si>
  <si>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</si>
  <si>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</si>
  <si>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</si>
  <si>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</si>
  <si>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</si>
  <si>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</si>
  <si>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</si>
  <si>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</si>
  <si>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</si>
  <si>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</si>
  <si>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</si>
  <si>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</si>
  <si>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</si>
  <si>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</si>
  <si>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</si>
  <si>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</si>
  <si>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</si>
  <si>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</si>
  <si>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</si>
  <si>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</si>
  <si>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</si>
  <si>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</si>
  <si>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</si>
  <si>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</si>
  <si>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</si>
  <si>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</si>
  <si>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</si>
  <si>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</si>
  <si>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</si>
  <si>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</si>
  <si>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</si>
  <si>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</si>
  <si>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</si>
  <si>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</si>
  <si>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</si>
  <si>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</si>
  <si>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</si>
  <si>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</si>
  <si>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</si>
  <si>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</si>
  <si>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</si>
  <si>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</si>
  <si>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</si>
  <si>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</si>
  <si>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</si>
  <si>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</si>
  <si>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</si>
  <si>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</si>
  <si>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</si>
  <si>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</si>
  <si>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</si>
  <si>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</si>
  <si>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</si>
  <si>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</si>
  <si>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</si>
  <si>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</si>
  <si>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</si>
  <si>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</si>
  <si>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</si>
  <si>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</si>
  <si>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</si>
  <si>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</si>
  <si>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</si>
  <si>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</si>
  <si>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</si>
  <si>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</si>
  <si>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</si>
  <si>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</si>
  <si>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</si>
  <si>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</si>
  <si>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</si>
  <si>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</si>
  <si>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</si>
  <si>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</si>
  <si>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</si>
  <si>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</si>
  <si>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</si>
  <si>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</si>
  <si>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</si>
  <si>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</si>
  <si>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</si>
  <si>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</si>
  <si>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</si>
  <si>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</si>
  <si>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</si>
  <si>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</si>
  <si>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</si>
  <si>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</si>
  <si>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</si>
  <si>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</si>
  <si>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</si>
  <si>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</si>
  <si>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</si>
  <si>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</si>
  <si>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</si>
  <si>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</si>
  <si>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</si>
  <si>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</si>
  <si>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</si>
  <si>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</si>
  <si>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</si>
  <si>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</si>
  <si>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</si>
  <si>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</si>
  <si>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</si>
  <si>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</si>
  <si>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</si>
  <si>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</si>
  <si>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</si>
  <si>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</si>
  <si>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</si>
  <si>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</si>
  <si>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</si>
  <si>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</si>
  <si>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</si>
  <si>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</si>
  <si>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</si>
  <si>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</si>
  <si>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</si>
  <si>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</si>
  <si>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</si>
  <si>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</si>
  <si>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</si>
  <si>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</si>
  <si>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</si>
  <si>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</si>
  <si>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</si>
  <si>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</si>
  <si>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</si>
  <si>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</si>
  <si>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</si>
  <si>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</si>
  <si>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</si>
  <si>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</si>
  <si>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</si>
  <si>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</si>
  <si>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</si>
  <si>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</si>
  <si>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</si>
  <si>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</si>
  <si>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</si>
  <si>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</si>
  <si>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</si>
  <si>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</si>
  <si>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</si>
  <si>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</si>
  <si>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</si>
  <si>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</si>
  <si>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</si>
  <si>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</si>
  <si>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</si>
  <si>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</si>
  <si>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</si>
  <si>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</si>
  <si>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</si>
  <si>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</si>
  <si>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</si>
  <si>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</si>
  <si>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</si>
  <si>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</si>
  <si>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</si>
  <si>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</si>
  <si>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</si>
  <si>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</si>
  <si>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</si>
  <si>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</si>
  <si>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</si>
  <si>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</si>
  <si>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</si>
  <si>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</si>
  <si>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</si>
  <si>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</si>
  <si>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</si>
  <si>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</si>
  <si>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</si>
  <si>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</si>
  <si>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</si>
  <si>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</si>
  <si>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</si>
  <si>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</si>
  <si>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</si>
  <si>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</si>
  <si>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</si>
  <si>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</si>
  <si>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</si>
  <si>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</si>
  <si>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</si>
  <si>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</si>
  <si>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</si>
  <si>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</si>
  <si>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</si>
  <si>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</si>
  <si>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</si>
  <si>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</si>
  <si>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</si>
  <si>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</si>
  <si>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</si>
  <si>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</si>
  <si>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</si>
  <si>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</si>
  <si>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</si>
  <si>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</si>
  <si>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</si>
  <si>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</si>
  <si>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</si>
  <si>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</si>
  <si>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</si>
  <si>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</si>
  <si>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</si>
  <si>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</si>
  <si>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</si>
  <si>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</si>
  <si>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</si>
  <si>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</si>
  <si>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</si>
  <si>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</si>
  <si>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</si>
  <si>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</si>
  <si>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</si>
  <si>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</si>
  <si>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</si>
  <si>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</si>
  <si>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</si>
  <si>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</si>
  <si>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</si>
  <si>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</si>
  <si>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</si>
  <si>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</si>
  <si>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</si>
  <si>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</si>
  <si>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</si>
  <si>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</si>
  <si>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</si>
  <si>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</si>
  <si>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</si>
  <si>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</si>
  <si>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</si>
  <si>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</si>
  <si>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</si>
  <si>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</si>
  <si>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</si>
  <si>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</si>
  <si>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</si>
  <si>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</si>
  <si>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</si>
  <si>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</si>
  <si>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</si>
  <si>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</si>
  <si>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</si>
  <si>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</si>
  <si>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</si>
  <si>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</si>
  <si>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</si>
  <si>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</si>
  <si>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</si>
  <si>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</si>
  <si>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</si>
  <si>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</si>
  <si>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</si>
  <si>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</si>
  <si>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</si>
  <si>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</si>
  <si>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</si>
  <si>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</si>
  <si>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</si>
  <si>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</si>
  <si>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</si>
  <si>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</si>
  <si>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</si>
  <si>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</si>
  <si>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</si>
  <si>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</si>
  <si>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</si>
  <si>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</si>
  <si>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</si>
  <si>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</si>
  <si>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</si>
  <si>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</si>
  <si>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</si>
  <si>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</si>
  <si>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</si>
  <si>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</si>
  <si>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</si>
  <si>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</si>
  <si>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</si>
  <si>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</si>
  <si>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</si>
  <si>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</si>
  <si>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</si>
  <si>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</si>
  <si>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</si>
  <si>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</si>
  <si>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</si>
  <si>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</si>
  <si>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</si>
  <si>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</si>
  <si>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</si>
  <si>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</si>
  <si>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</si>
  <si>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</si>
  <si>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</si>
  <si>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</si>
  <si>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</si>
  <si>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</si>
  <si>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</si>
  <si>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</si>
  <si>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</si>
  <si>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</si>
  <si>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</si>
  <si>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</si>
  <si>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</si>
  <si>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</si>
  <si>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</si>
  <si>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</si>
  <si>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</si>
  <si>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</si>
  <si>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</si>
  <si>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</si>
  <si>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</si>
  <si>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</si>
  <si>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</si>
  <si>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</si>
  <si>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</si>
  <si>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</si>
  <si>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</si>
  <si>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</si>
  <si>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</si>
  <si>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</si>
  <si>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</si>
  <si>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</si>
  <si>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</si>
  <si>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</si>
  <si>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</si>
  <si>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</si>
  <si>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</si>
  <si>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</si>
  <si>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</si>
  <si>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</si>
  <si>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</si>
  <si>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</si>
  <si>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</si>
  <si>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</si>
  <si>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</si>
  <si>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</si>
  <si>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</si>
  <si>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</si>
  <si>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</si>
  <si>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</si>
  <si>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</si>
  <si>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</si>
  <si>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</si>
  <si>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</si>
  <si>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</si>
  <si>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</si>
  <si>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</si>
  <si>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</si>
  <si>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</si>
  <si>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</si>
  <si>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</si>
  <si>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</si>
  <si>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</si>
  <si>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</si>
  <si>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</si>
  <si>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</si>
  <si>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</si>
  <si>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</si>
  <si>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</si>
  <si>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</si>
  <si>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</si>
  <si>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</si>
  <si>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</si>
  <si>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</si>
  <si>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</si>
  <si>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</si>
  <si>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</si>
  <si>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</si>
  <si>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</si>
  <si>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</si>
  <si>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</si>
  <si>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</si>
  <si>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</si>
  <si>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</si>
  <si>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</si>
  <si>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</si>
  <si>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</si>
  <si>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</si>
  <si>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</si>
  <si>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</si>
  <si>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</si>
  <si>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</si>
  <si>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</si>
  <si>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</si>
  <si>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</si>
  <si>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</si>
  <si>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</si>
  <si>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</si>
  <si>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</si>
  <si>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</si>
  <si>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</si>
  <si>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</si>
  <si>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</si>
  <si>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</si>
  <si>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</si>
  <si>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</si>
  <si>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</si>
  <si>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</si>
  <si>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</si>
  <si>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</si>
  <si>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</si>
  <si>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</si>
  <si>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</si>
  <si>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</si>
  <si>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</si>
  <si>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</si>
  <si>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</si>
  <si>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</si>
  <si>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</si>
  <si>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</si>
  <si>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</si>
  <si>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</si>
  <si>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</si>
  <si>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</si>
  <si>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</si>
  <si>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</si>
  <si>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</si>
  <si>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</si>
  <si>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</si>
  <si>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</si>
  <si>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</si>
  <si>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</si>
  <si>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</si>
  <si>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</si>
  <si>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</si>
  <si>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</si>
  <si>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</si>
  <si>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</si>
  <si>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</si>
  <si>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</si>
  <si>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</si>
  <si>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</si>
  <si>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</si>
  <si>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</si>
  <si>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</si>
  <si>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</si>
  <si>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</si>
  <si>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</si>
  <si>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</si>
  <si>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</si>
  <si>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</si>
  <si>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</si>
  <si>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</si>
  <si>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</si>
  <si>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</si>
  <si>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</si>
  <si>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</si>
  <si>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</si>
  <si>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</si>
  <si>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</si>
  <si>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</si>
  <si>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</si>
  <si>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</si>
  <si>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</si>
  <si>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</si>
  <si>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</si>
  <si>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</si>
  <si>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</si>
  <si>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</si>
  <si>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</si>
  <si>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</si>
  <si>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</si>
  <si>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</si>
  <si>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</si>
  <si>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</si>
  <si>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</si>
  <si>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</si>
  <si>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</si>
  <si>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</si>
  <si>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</si>
  <si>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</si>
  <si>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</si>
  <si>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</si>
  <si>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</si>
  <si>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</si>
  <si>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</si>
  <si>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</si>
  <si>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</si>
  <si>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</si>
  <si>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</si>
  <si>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</si>
  <si>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</si>
  <si>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</si>
  <si>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</si>
  <si>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</si>
  <si>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</si>
  <si>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</si>
  <si>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</si>
  <si>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</si>
  <si>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</si>
  <si>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</si>
  <si>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</si>
  <si>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</si>
  <si>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</si>
  <si>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</si>
  <si>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</si>
  <si>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</si>
  <si>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</si>
  <si>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</si>
  <si>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</si>
  <si>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</si>
  <si>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</si>
  <si>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</si>
  <si>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</si>
  <si>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</si>
  <si>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</si>
  <si>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</si>
  <si>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</si>
  <si>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</si>
  <si>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</si>
  <si>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</si>
  <si>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</si>
  <si>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</si>
  <si>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</si>
  <si>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</si>
  <si>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</si>
  <si>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</si>
  <si>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</si>
  <si>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</si>
  <si>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</si>
  <si>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</si>
  <si>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</si>
  <si>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</si>
  <si>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</si>
  <si>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</si>
  <si>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</si>
  <si>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</si>
  <si>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</si>
  <si>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</si>
  <si>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</si>
  <si>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</si>
  <si>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</si>
  <si>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</si>
  <si>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</si>
  <si>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</si>
  <si>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</si>
  <si>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</si>
  <si>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</si>
  <si>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</si>
  <si>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</si>
  <si>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</si>
  <si>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</si>
  <si>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</si>
  <si>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</si>
  <si>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</si>
  <si>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</si>
  <si>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</si>
  <si>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</si>
  <si>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</si>
  <si>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</si>
  <si>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</si>
  <si>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</si>
  <si>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</si>
  <si>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</si>
  <si>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</si>
  <si>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</si>
  <si>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</si>
  <si>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</si>
  <si>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</si>
  <si>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</si>
  <si>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</si>
  <si>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</si>
  <si>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</si>
  <si>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</si>
  <si>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</si>
  <si>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</si>
  <si>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</si>
  <si>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</si>
  <si>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</si>
  <si>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</si>
  <si>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</si>
  <si>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</si>
  <si>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</si>
  <si>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</si>
  <si>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</si>
  <si>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</si>
  <si>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</si>
  <si>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</si>
  <si>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</si>
  <si>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</si>
  <si>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</si>
  <si>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</si>
  <si>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</si>
  <si>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</si>
  <si>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</si>
  <si>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</si>
  <si>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</si>
  <si>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</si>
  <si>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</si>
  <si>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</si>
  <si>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</si>
  <si>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</si>
  <si>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</si>
  <si>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</si>
  <si>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</si>
  <si>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</si>
  <si>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</si>
  <si>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</si>
  <si>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</si>
  <si>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</si>
  <si>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</si>
  <si>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</si>
  <si>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</si>
  <si>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</si>
  <si>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</si>
  <si>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</si>
  <si>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</si>
  <si>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</si>
  <si>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</si>
  <si>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</si>
  <si>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</si>
  <si>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</si>
  <si>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</si>
  <si>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</si>
  <si>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</si>
  <si>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</si>
  <si>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</si>
  <si>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</si>
  <si>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</si>
  <si>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</si>
  <si>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</si>
  <si>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</si>
  <si>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</si>
  <si>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</si>
  <si>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</si>
  <si>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</si>
  <si>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</si>
  <si>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</si>
  <si>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</si>
  <si>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</si>
  <si>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</si>
  <si>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</si>
  <si>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</si>
  <si>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</si>
  <si>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</si>
  <si>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</si>
  <si>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</si>
  <si>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</si>
  <si>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</si>
  <si>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</si>
  <si>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</si>
  <si>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</si>
  <si>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</si>
  <si>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</si>
  <si>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</si>
  <si>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</si>
  <si>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</si>
  <si>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</si>
  <si>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</si>
  <si>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</si>
  <si>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</si>
  <si>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</si>
  <si>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</si>
  <si>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</si>
  <si>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</si>
  <si>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</si>
  <si>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</si>
  <si>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</si>
  <si>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</si>
  <si>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</si>
  <si>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</si>
  <si>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</si>
  <si>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</si>
  <si>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</si>
  <si>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</si>
  <si>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</si>
  <si>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</si>
  <si>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</si>
  <si>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</si>
  <si>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</si>
  <si>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</si>
  <si>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</si>
  <si>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</si>
  <si>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</si>
  <si>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</si>
  <si>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</si>
  <si>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</si>
  <si>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</si>
  <si>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</si>
  <si>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</si>
  <si>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</si>
  <si>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</si>
  <si>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</si>
  <si>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</si>
  <si>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</si>
  <si>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</si>
  <si>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</si>
  <si>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</si>
  <si>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</si>
  <si>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</si>
  <si>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</si>
  <si>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</si>
  <si>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</si>
  <si>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</si>
  <si>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</si>
  <si>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</si>
  <si>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</si>
  <si>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</si>
  <si>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</si>
  <si>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</si>
  <si>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</si>
  <si>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</si>
  <si>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</si>
  <si>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</si>
  <si>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</si>
  <si>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</si>
  <si>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</si>
  <si>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</si>
  <si>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</si>
  <si>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</si>
  <si>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</si>
  <si>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</si>
  <si>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</si>
  <si>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</si>
  <si>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</si>
  <si>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</si>
  <si>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</si>
  <si>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</si>
  <si>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</si>
  <si>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</si>
  <si>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</si>
  <si>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</si>
  <si>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</si>
  <si>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</si>
  <si>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</si>
  <si>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</si>
  <si>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</si>
  <si>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</si>
  <si>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</si>
  <si>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</si>
  <si>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</si>
  <si>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</si>
  <si>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</si>
  <si>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</si>
  <si>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</si>
  <si>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</si>
  <si>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</si>
  <si>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</si>
  <si>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</si>
  <si>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</si>
  <si>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</si>
  <si>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</si>
  <si>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</si>
  <si>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</si>
  <si>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</si>
  <si>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</si>
  <si>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</si>
  <si>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</si>
  <si>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</si>
  <si>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</si>
  <si>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</si>
  <si>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</si>
  <si>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</si>
  <si>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</si>
  <si>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</si>
  <si>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</si>
  <si>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</si>
  <si>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</si>
  <si>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</si>
  <si>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</si>
  <si>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</si>
  <si>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</si>
  <si>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</si>
  <si>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</si>
  <si>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</si>
  <si>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</si>
  <si>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</si>
  <si>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</si>
  <si>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</si>
  <si>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</si>
  <si>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</si>
  <si>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</si>
  <si>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</si>
  <si>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</si>
  <si>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</si>
  <si>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</si>
  <si>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</si>
  <si>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</si>
  <si>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</si>
  <si>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</si>
  <si>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</si>
  <si>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</si>
  <si>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</si>
  <si>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</si>
  <si>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</si>
  <si>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</si>
  <si>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</si>
  <si>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</si>
  <si>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</si>
  <si>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</si>
  <si>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</si>
  <si>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</si>
  <si>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</si>
  <si>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</si>
  <si>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</si>
  <si>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</si>
  <si>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</si>
  <si>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</si>
  <si>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</si>
  <si>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</si>
  <si>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</si>
  <si>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</si>
  <si>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</si>
  <si>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</si>
  <si>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</si>
  <si>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</si>
  <si>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</si>
  <si>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</si>
  <si>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</si>
  <si>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</si>
  <si>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</si>
  <si>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</si>
  <si>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</si>
  <si>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</si>
  <si>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</si>
  <si>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</si>
  <si>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</si>
  <si>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</si>
  <si>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</si>
  <si>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</si>
  <si>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</si>
  <si>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</si>
  <si>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</si>
  <si>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</si>
  <si>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</si>
  <si>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</si>
  <si>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</si>
  <si>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</si>
  <si>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</si>
  <si>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</si>
  <si>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</si>
  <si>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</si>
  <si>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</si>
  <si>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</si>
  <si>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</si>
  <si>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</si>
  <si>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</si>
  <si>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</si>
  <si>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</si>
  <si>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</si>
  <si>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</si>
  <si>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</si>
  <si>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</si>
  <si>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</si>
  <si>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</si>
  <si>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</si>
  <si>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</si>
  <si>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</si>
  <si>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</si>
  <si>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</si>
  <si>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</si>
  <si>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</si>
  <si>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</si>
  <si>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</si>
  <si>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</si>
  <si>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</si>
  <si>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</si>
  <si>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</si>
  <si>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</si>
  <si>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</si>
  <si>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</si>
  <si>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</si>
  <si>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</si>
  <si>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</si>
  <si>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</si>
  <si>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</si>
  <si>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</si>
  <si>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</si>
  <si>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</si>
  <si>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</si>
  <si>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</si>
  <si>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</si>
  <si>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</si>
  <si>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</si>
  <si>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</si>
  <si>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</si>
  <si>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</si>
  <si>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</si>
  <si>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</si>
  <si>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</si>
  <si>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</si>
  <si>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</si>
  <si>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</si>
  <si>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</si>
  <si>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</si>
  <si>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</si>
  <si>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</si>
  <si>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</si>
  <si>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</si>
  <si>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</si>
  <si>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</si>
  <si>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</si>
  <si>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</si>
  <si>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</si>
  <si>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</si>
  <si>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</si>
  <si>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</si>
  <si>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</si>
  <si>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</si>
  <si>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</si>
  <si>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</si>
  <si>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</si>
  <si>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</si>
  <si>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</si>
  <si>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</si>
  <si>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</si>
  <si>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</si>
  <si>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</si>
  <si>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</si>
  <si>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</si>
  <si>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</si>
  <si>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</si>
  <si>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</si>
  <si>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</si>
  <si>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</si>
  <si>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</si>
  <si>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</si>
  <si>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</si>
  <si>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</si>
  <si>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</si>
  <si>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</si>
  <si>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</si>
  <si>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</si>
  <si>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</si>
  <si>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</si>
  <si>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</si>
  <si>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</si>
  <si>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</si>
  <si>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</si>
  <si>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</si>
  <si>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</si>
  <si>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</si>
  <si>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</si>
  <si>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</si>
  <si>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</si>
  <si>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</si>
  <si>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</si>
  <si>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</si>
  <si>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</si>
  <si>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</si>
  <si>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</si>
  <si>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</si>
  <si>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</si>
  <si>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</si>
  <si>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</si>
  <si>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</si>
  <si>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</si>
  <si>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</si>
  <si>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</si>
  <si>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</si>
  <si>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</si>
  <si>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</si>
  <si>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</si>
  <si>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</si>
  <si>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</si>
  <si>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</si>
  <si>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</si>
  <si>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</si>
  <si>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</si>
  <si>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</si>
  <si>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</si>
  <si>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</si>
  <si>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</si>
  <si>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</si>
  <si>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</si>
  <si>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</si>
  <si>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</si>
  <si>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</si>
  <si>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</si>
  <si>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</si>
  <si>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</si>
  <si>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</si>
  <si>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</si>
  <si>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</si>
  <si>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</si>
  <si>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</si>
  <si>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</si>
  <si>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</si>
  <si>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</si>
  <si>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</si>
  <si>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</si>
  <si>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</si>
  <si>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</si>
  <si>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</si>
  <si>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</si>
  <si>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</si>
  <si>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</si>
  <si>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</si>
  <si>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</si>
  <si>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</si>
  <si>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</si>
  <si>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</si>
  <si>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</si>
  <si>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</si>
  <si>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</si>
  <si>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</si>
  <si>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</si>
  <si>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</si>
  <si>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</si>
  <si>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</si>
  <si>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</si>
  <si>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</si>
  <si>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</si>
  <si>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</si>
  <si>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</si>
  <si>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</si>
  <si>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</si>
  <si>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</si>
  <si>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</si>
  <si>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</si>
  <si>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</si>
  <si>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</si>
  <si>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</si>
  <si>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</si>
  <si>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</si>
  <si>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</si>
  <si>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</si>
  <si>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</si>
  <si>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</si>
  <si>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</si>
  <si>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</si>
  <si>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</si>
  <si>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</si>
  <si>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</si>
  <si>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</si>
  <si>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</si>
  <si>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</si>
  <si>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</si>
  <si>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</si>
  <si>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</si>
  <si>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</si>
  <si>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</si>
  <si>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</si>
  <si>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</si>
  <si>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</si>
  <si>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</si>
  <si>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</si>
  <si>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</si>
  <si>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</si>
  <si>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</si>
  <si>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</si>
  <si>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</si>
  <si>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</si>
  <si>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</si>
  <si>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</si>
  <si>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</si>
  <si>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</si>
  <si>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</si>
  <si>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</si>
  <si>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</si>
  <si>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</si>
  <si>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</si>
  <si>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</si>
  <si>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</si>
  <si>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</si>
  <si>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</si>
  <si>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</si>
  <si>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</si>
  <si>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</si>
  <si>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</si>
  <si>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</si>
  <si>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</si>
  <si>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</si>
  <si>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</si>
  <si>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</si>
  <si>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</si>
  <si>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</si>
  <si>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</si>
  <si>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</si>
  <si>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</si>
  <si>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</si>
  <si>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</si>
  <si>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</si>
  <si>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</si>
  <si>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</si>
  <si>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</si>
  <si>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</si>
  <si>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</si>
  <si>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</si>
  <si>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</si>
  <si>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</si>
  <si>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</si>
  <si>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</si>
  <si>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</si>
  <si>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</si>
  <si>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</si>
  <si>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</si>
  <si>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</si>
  <si>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</si>
  <si>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</si>
  <si>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</si>
  <si>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</si>
  <si>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</si>
  <si>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</si>
  <si>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</si>
  <si>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</si>
  <si>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</si>
  <si>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</si>
  <si>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</si>
  <si>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</si>
  <si>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</si>
  <si>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</si>
  <si>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</si>
  <si>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</si>
  <si>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</si>
  <si>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</si>
  <si>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</si>
  <si>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</si>
  <si>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</si>
  <si>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</si>
  <si>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</si>
  <si>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</si>
  <si>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</si>
  <si>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</si>
  <si>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</si>
  <si>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</si>
  <si>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</si>
  <si>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</si>
  <si>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</si>
  <si>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</si>
  <si>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</si>
  <si>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</si>
  <si>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</si>
  <si>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</si>
  <si>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</si>
  <si>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</si>
  <si>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</si>
  <si>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</si>
  <si>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</si>
  <si>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</si>
  <si>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</si>
  <si>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</si>
  <si>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</si>
  <si>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</si>
  <si>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</si>
  <si>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</si>
  <si>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</si>
  <si>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</si>
  <si>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</si>
  <si>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</si>
  <si>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</si>
  <si>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</si>
  <si>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</si>
  <si>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</si>
  <si>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</si>
  <si>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</si>
  <si>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</si>
  <si>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</si>
  <si>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</si>
  <si>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</si>
  <si>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</si>
  <si>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</si>
  <si>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</si>
  <si>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</si>
  <si>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</si>
  <si>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</si>
  <si>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</si>
  <si>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</si>
  <si>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</si>
  <si>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</si>
  <si>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</si>
  <si>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</si>
  <si>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</si>
  <si>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</si>
  <si>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</si>
  <si>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</si>
  <si>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</si>
  <si>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</si>
  <si>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</si>
  <si>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</si>
  <si>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</si>
  <si>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</si>
  <si>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</si>
  <si>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</si>
  <si>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</si>
  <si>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</si>
  <si>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</si>
  <si>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</si>
  <si>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</si>
  <si>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</si>
  <si>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</si>
  <si>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</si>
  <si>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</si>
  <si>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</si>
  <si>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</si>
  <si>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</si>
  <si>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</si>
  <si>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</si>
  <si>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</si>
  <si>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</si>
  <si>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</si>
  <si>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</si>
  <si>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</si>
  <si>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</si>
  <si>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</si>
  <si>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</si>
  <si>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</si>
  <si>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</si>
  <si>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</si>
  <si>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</si>
  <si>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</si>
  <si>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</si>
  <si>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</si>
  <si>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</si>
  <si>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</si>
  <si>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</si>
  <si>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</si>
  <si>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</si>
  <si>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</si>
  <si>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</si>
  <si>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</si>
  <si>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</si>
  <si>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</si>
  <si>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</si>
  <si>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</si>
  <si>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</si>
  <si>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</si>
  <si>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</si>
  <si>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</si>
  <si>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</si>
  <si>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</si>
  <si>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</si>
  <si>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</si>
  <si>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</si>
  <si>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</si>
  <si>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</si>
  <si>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</si>
  <si>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</si>
  <si>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</si>
  <si>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</si>
  <si>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</si>
  <si>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</si>
  <si>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</si>
  <si>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</si>
  <si>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</si>
  <si>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</si>
  <si>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</si>
  <si>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</si>
  <si>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</si>
  <si>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</si>
  <si>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</si>
  <si>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</si>
  <si>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</si>
  <si>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</si>
  <si>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</si>
  <si>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</si>
  <si>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</si>
  <si>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</si>
  <si>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</si>
  <si>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</si>
  <si>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</si>
  <si>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</si>
  <si>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</si>
  <si>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</si>
  <si>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</si>
  <si>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</si>
  <si>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</si>
  <si>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</si>
  <si>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</si>
  <si>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</si>
  <si>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</si>
  <si>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</si>
  <si>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</si>
  <si>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</si>
  <si>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</si>
  <si>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</si>
  <si>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</si>
  <si>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</si>
  <si>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</si>
  <si>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</si>
  <si>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</si>
  <si>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</si>
  <si>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</si>
  <si>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</si>
  <si>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</si>
  <si>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</si>
  <si>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</si>
  <si>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</si>
  <si>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</si>
  <si>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</si>
  <si>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</si>
  <si>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</si>
  <si>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</si>
  <si>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</si>
  <si>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</si>
  <si>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</si>
  <si>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</si>
  <si>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</si>
  <si>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</si>
  <si>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</si>
  <si>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</si>
  <si>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</si>
  <si>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</si>
  <si>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</si>
  <si>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</si>
  <si>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</si>
  <si>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</si>
  <si>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</si>
  <si>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</si>
  <si>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</si>
  <si>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</si>
  <si>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</si>
  <si>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</si>
  <si>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</si>
  <si>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</si>
  <si>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</si>
  <si>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</si>
  <si>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</si>
  <si>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</si>
  <si>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</si>
  <si>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</si>
  <si>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</si>
  <si>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</si>
  <si>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</si>
  <si>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</si>
  <si>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</si>
  <si>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</si>
  <si>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</si>
  <si>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</si>
  <si>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</si>
  <si>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</si>
  <si>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</si>
  <si>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</si>
  <si>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</si>
  <si>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</si>
  <si>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</si>
  <si>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</si>
  <si>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</si>
  <si>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</si>
  <si>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</si>
  <si>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</si>
  <si>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</si>
  <si>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</si>
  <si>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</si>
  <si>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</si>
  <si>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</si>
  <si>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</si>
  <si>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</si>
  <si>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</si>
  <si>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</si>
  <si>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</si>
  <si>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</si>
  <si>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</si>
  <si>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</si>
  <si>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</si>
  <si>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</si>
  <si>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</si>
  <si>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</si>
  <si>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</si>
  <si>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</si>
  <si>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</si>
  <si>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</si>
  <si>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</si>
  <si>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</si>
  <si>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</si>
  <si>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</si>
  <si>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</si>
  <si>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</si>
  <si>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</si>
  <si>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</si>
  <si>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</si>
  <si>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</si>
  <si>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</si>
  <si>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</si>
  <si>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</si>
  <si>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</si>
  <si>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</si>
  <si>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</si>
  <si>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</si>
  <si>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</si>
  <si>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</si>
  <si>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</si>
  <si>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</si>
  <si>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</si>
  <si>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</si>
  <si>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</si>
  <si>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</si>
  <si>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</si>
  <si>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</si>
  <si>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</si>
  <si>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</si>
  <si>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</si>
  <si>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</si>
  <si>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</si>
  <si>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</si>
  <si>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</si>
  <si>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</si>
  <si>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</si>
  <si>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</si>
  <si>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</si>
  <si>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</si>
  <si>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</si>
  <si>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</si>
  <si>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</si>
  <si>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</si>
  <si>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</si>
  <si>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</si>
  <si>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</si>
  <si>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</si>
  <si>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</si>
  <si>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</si>
  <si>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</si>
  <si>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</si>
  <si>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</si>
  <si>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</si>
  <si>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</si>
  <si>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</si>
  <si>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</si>
  <si>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</si>
  <si>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</si>
  <si>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</si>
  <si>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</si>
  <si>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</si>
  <si>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</si>
  <si>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</si>
  <si>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</si>
  <si>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</si>
  <si>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</si>
  <si>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</si>
  <si>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</si>
  <si>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</si>
  <si>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</si>
  <si>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</si>
  <si>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</si>
  <si>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</si>
  <si>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</si>
  <si>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</si>
  <si>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</si>
  <si>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</si>
  <si>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</si>
  <si>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</si>
  <si>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</si>
  <si>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</si>
  <si>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</si>
  <si>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</si>
  <si>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</si>
  <si>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</si>
  <si>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</si>
  <si>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</si>
  <si>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</si>
  <si>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</si>
  <si>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</si>
  <si>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</si>
  <si>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</si>
  <si>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</si>
  <si>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</si>
  <si>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</si>
  <si>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</si>
  <si>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</si>
  <si>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</si>
  <si>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</si>
  <si>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</si>
  <si>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</si>
  <si>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</si>
  <si>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</si>
  <si>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</si>
  <si>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</si>
  <si>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</si>
  <si>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</si>
  <si>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</si>
  <si>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</si>
  <si>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</si>
  <si>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</si>
  <si>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</si>
  <si>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</si>
  <si>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</si>
  <si>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</si>
  <si>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</si>
  <si>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</si>
  <si>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</si>
  <si>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</si>
  <si>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</si>
  <si>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</si>
  <si>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</si>
  <si>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</si>
  <si>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</si>
  <si>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</si>
  <si>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</si>
  <si>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</si>
  <si>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</si>
  <si>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</si>
  <si>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</si>
  <si>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</si>
  <si>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</si>
  <si>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</si>
  <si>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</si>
  <si>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</si>
  <si>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</si>
  <si>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</si>
  <si>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</si>
  <si>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</si>
  <si>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</si>
  <si>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</si>
  <si>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</si>
  <si>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</si>
  <si>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</si>
  <si>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</si>
  <si>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</si>
  <si>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</si>
  <si>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</si>
  <si>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</si>
  <si>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</si>
  <si>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</si>
  <si>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</si>
  <si>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</si>
  <si>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</si>
  <si>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</si>
  <si>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</si>
  <si>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</si>
  <si>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</si>
  <si>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</si>
  <si>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</si>
  <si>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</si>
  <si>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</si>
  <si>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</si>
  <si>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</si>
  <si>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</si>
  <si>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</si>
  <si>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</si>
  <si>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</si>
  <si>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</si>
  <si>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</si>
  <si>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</si>
  <si>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</si>
  <si>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</si>
  <si>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</si>
  <si>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</si>
  <si>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</si>
  <si>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</si>
  <si>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</si>
  <si>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</si>
  <si>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</si>
  <si>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</si>
  <si>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</si>
  <si>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</si>
  <si>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</si>
  <si>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</si>
  <si>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</si>
  <si>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</si>
  <si>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</si>
  <si>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</si>
  <si>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</si>
  <si>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</si>
  <si>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</si>
  <si>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</si>
  <si>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</si>
  <si>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</si>
  <si>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</si>
  <si>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</si>
  <si>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</si>
  <si>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</si>
  <si>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</si>
  <si>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</si>
  <si>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</si>
  <si>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</si>
  <si>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</si>
  <si>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</si>
  <si>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</si>
  <si>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</si>
  <si>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</si>
  <si>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</si>
  <si>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</si>
  <si>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</si>
  <si>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</si>
  <si>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</si>
  <si>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</si>
  <si>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</si>
  <si>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</si>
  <si>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</si>
  <si>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</si>
  <si>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</si>
  <si>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</si>
  <si>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</si>
  <si>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</si>
  <si>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</si>
  <si>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</si>
  <si>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</si>
  <si>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</si>
  <si>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</si>
  <si>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</si>
  <si>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</si>
  <si>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</si>
  <si>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</si>
  <si>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</si>
  <si>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</si>
  <si>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</si>
  <si>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</si>
  <si>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</si>
  <si>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</si>
  <si>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</si>
  <si>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</si>
  <si>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</si>
  <si>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</si>
  <si>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</si>
  <si>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</si>
  <si>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</si>
  <si>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</si>
  <si>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</si>
  <si>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</si>
  <si>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</si>
  <si>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</si>
  <si>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</si>
  <si>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</si>
  <si>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</si>
  <si>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</si>
  <si>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</si>
  <si>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</si>
  <si>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</si>
  <si>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</si>
  <si>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</si>
  <si>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</si>
  <si>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</si>
  <si>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</si>
  <si>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</si>
  <si>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</si>
  <si>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</si>
  <si>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</si>
  <si>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</si>
  <si>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</si>
  <si>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</si>
  <si>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</si>
  <si>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</si>
  <si>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</si>
  <si>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</si>
  <si>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</si>
  <si>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</si>
  <si>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</si>
  <si>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</si>
  <si>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</si>
  <si>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</si>
  <si>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</si>
  <si>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</si>
  <si>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</si>
  <si>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</si>
  <si>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</si>
  <si>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</si>
  <si>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</si>
  <si>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</si>
  <si>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</si>
  <si>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</si>
  <si>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</si>
  <si>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</si>
  <si>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</si>
  <si>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</si>
  <si>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</si>
  <si>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</si>
  <si>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</si>
  <si>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</si>
  <si>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</si>
  <si>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</si>
  <si>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</si>
  <si>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</si>
  <si>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</si>
  <si>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</si>
  <si>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</si>
  <si>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</si>
  <si>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</si>
  <si>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</si>
  <si>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</si>
  <si>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</si>
  <si>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</si>
  <si>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</si>
  <si>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</si>
  <si>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</si>
  <si>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</si>
  <si>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</si>
  <si>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</si>
  <si>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</si>
  <si>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</si>
  <si>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</si>
  <si>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</si>
  <si>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</si>
  <si>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</si>
  <si>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</si>
  <si>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</si>
  <si>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</si>
  <si>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</si>
  <si>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</si>
  <si>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</si>
  <si>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</si>
  <si>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</si>
  <si>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</si>
  <si>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</si>
  <si>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</si>
  <si>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</si>
  <si>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</si>
  <si>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</si>
  <si>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</si>
  <si>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</si>
  <si>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</si>
  <si>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</si>
  <si>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</si>
  <si>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</si>
  <si>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</si>
  <si>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</si>
  <si>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</si>
  <si>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</si>
  <si>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</si>
  <si>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</si>
  <si>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</si>
  <si>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</si>
  <si>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</si>
  <si>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</si>
  <si>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</si>
  <si>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</si>
  <si>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</si>
  <si>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</si>
  <si>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</si>
  <si>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</si>
  <si>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</si>
  <si>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</si>
  <si>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</si>
  <si>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</si>
  <si>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</si>
  <si>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</si>
  <si>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</si>
  <si>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</si>
  <si>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</si>
  <si>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</si>
  <si>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</si>
  <si>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</si>
  <si>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</si>
  <si>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</si>
  <si>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</si>
  <si>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</si>
  <si>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</si>
  <si>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</si>
  <si>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</si>
  <si>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</si>
  <si>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</si>
  <si>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</si>
  <si>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</si>
  <si>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</si>
  <si>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</si>
  <si>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</si>
  <si>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</si>
  <si>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</si>
  <si>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</si>
  <si>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</si>
  <si>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</si>
  <si>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</si>
  <si>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</si>
  <si>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</si>
  <si>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</si>
  <si>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</si>
  <si>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</si>
  <si>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</si>
  <si>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</si>
  <si>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</si>
  <si>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</si>
  <si>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</si>
  <si>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</si>
  <si>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</si>
  <si>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</si>
  <si>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</si>
  <si>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</si>
  <si>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</si>
  <si>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</si>
  <si>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</si>
  <si>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</si>
  <si>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</si>
  <si>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</si>
  <si>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</si>
  <si>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</si>
  <si>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</si>
  <si>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</si>
  <si>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</si>
  <si>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</si>
  <si>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</si>
  <si>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</si>
  <si>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</si>
  <si>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</si>
  <si>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</si>
  <si>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</si>
  <si>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</si>
  <si>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</si>
  <si>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</si>
  <si>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</si>
  <si>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</si>
  <si>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</si>
  <si>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</si>
  <si>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</si>
  <si>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</si>
  <si>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</si>
  <si>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</si>
  <si>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</si>
  <si>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</si>
  <si>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</si>
  <si>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</si>
  <si>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</si>
  <si>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</si>
  <si>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</si>
  <si>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</si>
  <si>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</si>
  <si>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</si>
  <si>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</si>
  <si>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</si>
  <si>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</si>
  <si>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</si>
  <si>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</si>
  <si>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</si>
  <si>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</si>
  <si>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</si>
  <si>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</si>
  <si>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</si>
  <si>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</si>
  <si>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</si>
  <si>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</si>
  <si>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</si>
  <si>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</si>
  <si>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</si>
  <si>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</si>
  <si>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</si>
  <si>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</si>
  <si>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</si>
  <si>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</si>
  <si>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</si>
  <si>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</si>
  <si>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</si>
  <si>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</si>
  <si>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</si>
  <si>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</si>
  <si>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</si>
  <si>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</si>
  <si>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</si>
  <si>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</si>
  <si>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</si>
  <si>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</si>
  <si>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</si>
  <si>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</si>
  <si>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</si>
  <si>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</si>
  <si>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</si>
  <si>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</si>
  <si>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</si>
  <si>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</si>
  <si>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</si>
  <si>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</si>
  <si>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</si>
  <si>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</si>
  <si>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</si>
  <si>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</si>
  <si>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</si>
  <si>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</si>
  <si>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</si>
  <si>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</si>
  <si>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</si>
  <si>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</si>
  <si>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</si>
  <si>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</si>
  <si>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</si>
  <si>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</si>
  <si>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</si>
  <si>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</si>
  <si>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</si>
  <si>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</si>
  <si>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</si>
  <si>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</si>
  <si>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</si>
  <si>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</si>
  <si>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</si>
  <si>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</si>
  <si>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</si>
  <si>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</si>
  <si>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</si>
  <si>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</si>
  <si>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</si>
  <si>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</si>
  <si>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</si>
  <si>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</si>
  <si>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</si>
  <si>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</si>
  <si>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</si>
  <si>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</si>
  <si>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</si>
  <si>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</si>
  <si>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</si>
  <si>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</si>
  <si>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</si>
  <si>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</si>
  <si>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</si>
  <si>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</si>
  <si>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</si>
  <si>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</si>
  <si>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</si>
  <si>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</si>
  <si>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</si>
  <si>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</si>
  <si>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</si>
  <si>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</si>
  <si>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</si>
  <si>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</si>
  <si>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</si>
  <si>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</si>
  <si>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</si>
  <si>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</si>
  <si>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</si>
  <si>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</si>
  <si>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</si>
  <si>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</si>
  <si>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</si>
  <si>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</si>
  <si>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</si>
  <si>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</si>
  <si>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</si>
  <si>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</si>
  <si>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</si>
  <si>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</si>
  <si>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</si>
  <si>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</si>
  <si>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</si>
  <si>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</si>
  <si>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</si>
  <si>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</si>
  <si>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</si>
  <si>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</si>
  <si>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</si>
  <si>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</si>
  <si>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</si>
  <si>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</si>
  <si>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</si>
  <si>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</si>
  <si>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</si>
  <si>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</si>
  <si>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</si>
  <si>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</si>
  <si>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</si>
  <si>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</si>
  <si>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</si>
  <si>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</si>
  <si>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</si>
  <si>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</si>
  <si>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</si>
  <si>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</si>
  <si>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</si>
  <si>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</si>
  <si>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</si>
  <si>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</si>
  <si>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</si>
  <si>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</si>
  <si>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</si>
  <si>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</si>
  <si>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</si>
  <si>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</si>
  <si>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</si>
  <si>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</si>
  <si>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</si>
  <si>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</si>
  <si>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</si>
  <si>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</si>
  <si>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</si>
  <si>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</si>
  <si>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</si>
  <si>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</si>
  <si>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</si>
  <si>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</si>
  <si>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</si>
  <si>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</si>
  <si>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</si>
  <si>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</si>
  <si>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</si>
  <si>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</si>
  <si>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</si>
  <si>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</si>
  <si>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</si>
  <si>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</si>
  <si>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</si>
  <si>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</si>
  <si>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</si>
  <si>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</si>
  <si>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</si>
  <si>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</si>
  <si>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</si>
  <si>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</si>
  <si>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</si>
  <si>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</si>
  <si>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</si>
  <si>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</si>
  <si>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</si>
  <si>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</si>
  <si>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</si>
  <si>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</si>
  <si>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</si>
  <si>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</si>
  <si>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</si>
  <si>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</si>
  <si>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</si>
  <si>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</si>
  <si>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</si>
  <si>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</si>
  <si>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</si>
  <si>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</si>
  <si>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</si>
  <si>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</si>
  <si>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</si>
  <si>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</si>
  <si>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</si>
  <si>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</si>
  <si>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</si>
  <si>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</si>
  <si>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</si>
  <si>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</si>
  <si>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</si>
  <si>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</si>
  <si>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</si>
  <si>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</si>
  <si>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</si>
  <si>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</si>
  <si>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</si>
  <si>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</si>
  <si>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</si>
  <si>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</si>
  <si>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</si>
  <si>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</si>
  <si>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</si>
  <si>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</si>
  <si>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</si>
  <si>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</si>
  <si>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</si>
  <si>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</si>
  <si>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</si>
  <si>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</si>
  <si>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</si>
  <si>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</si>
  <si>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</si>
  <si>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</si>
  <si>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</si>
  <si>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</si>
  <si>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</si>
  <si>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</si>
  <si>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</si>
  <si>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</si>
  <si>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</si>
  <si>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</si>
  <si>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</si>
  <si>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</si>
  <si>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</si>
  <si>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</si>
  <si>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</si>
  <si>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</si>
  <si>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</si>
  <si>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</si>
  <si>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</si>
  <si>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</si>
  <si>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</si>
  <si>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</si>
  <si>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</si>
  <si>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</si>
  <si>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</si>
  <si>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</si>
  <si>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</si>
  <si>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</si>
  <si>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</si>
  <si>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</si>
  <si>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</si>
  <si>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</si>
  <si>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</si>
  <si>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</si>
  <si>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</si>
  <si>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</si>
  <si>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</si>
  <si>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</si>
  <si>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</si>
  <si>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</si>
  <si>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</si>
  <si>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</si>
  <si>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</si>
  <si>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</si>
  <si>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</si>
  <si>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</si>
  <si>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</si>
  <si>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</si>
  <si>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</si>
  <si>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</si>
  <si>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</si>
  <si>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</si>
  <si>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</si>
  <si>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</si>
  <si>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</si>
  <si>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</si>
  <si>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</si>
  <si>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</si>
  <si>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</si>
  <si>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</si>
  <si>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</si>
  <si>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</si>
  <si>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</si>
  <si>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</si>
  <si>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</si>
  <si>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</si>
  <si>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</si>
  <si>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</si>
  <si>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</si>
  <si>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</si>
  <si>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</si>
  <si>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</si>
  <si>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</si>
  <si>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</si>
  <si>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</si>
  <si>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</si>
  <si>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</si>
  <si>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</si>
  <si>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</si>
  <si>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</si>
  <si>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</si>
  <si>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</si>
  <si>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</si>
  <si>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</si>
  <si>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</si>
  <si>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</si>
  <si>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</si>
  <si>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</si>
  <si>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</si>
  <si>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</si>
  <si>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</si>
  <si>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</si>
  <si>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</si>
  <si>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</si>
  <si>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</si>
  <si>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</si>
  <si>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</si>
  <si>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</si>
  <si>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</si>
  <si>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</si>
  <si>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</si>
  <si>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</si>
  <si>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</si>
  <si>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</si>
  <si>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</si>
  <si>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</si>
  <si>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</si>
  <si>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</si>
  <si>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</si>
  <si>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</si>
  <si>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</si>
  <si>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</si>
  <si>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</si>
  <si>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</si>
  <si>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</si>
  <si>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</si>
  <si>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</si>
  <si>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</si>
  <si>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</si>
  <si>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</si>
  <si>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</si>
  <si>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</si>
  <si>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</si>
  <si>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</si>
  <si>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</si>
  <si>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</si>
  <si>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</si>
  <si>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</si>
  <si>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</si>
  <si>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</si>
  <si>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</si>
  <si>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</si>
  <si>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</si>
  <si>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</si>
  <si>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</si>
  <si>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</si>
  <si>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</si>
  <si>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</si>
  <si>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</si>
  <si>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</si>
  <si>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</si>
  <si>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</si>
  <si>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</si>
  <si>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</si>
  <si>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</si>
  <si>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</si>
  <si>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</si>
  <si>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</si>
  <si>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</si>
  <si>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</si>
  <si>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</si>
  <si>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</si>
  <si>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</si>
  <si>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</si>
  <si>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</si>
  <si>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</si>
  <si>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</si>
  <si>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</si>
  <si>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</si>
  <si>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</si>
  <si>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</si>
  <si>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</si>
  <si>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</si>
  <si>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</si>
  <si>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</si>
  <si>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</si>
  <si>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</si>
  <si>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</si>
  <si>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</si>
  <si>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</si>
  <si>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</si>
  <si>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</si>
  <si>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</si>
  <si>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</si>
  <si>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</si>
  <si>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</si>
  <si>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</si>
  <si>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</si>
  <si>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</si>
  <si>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</si>
  <si>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</si>
  <si>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</si>
  <si>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</si>
  <si>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</si>
  <si>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</si>
  <si>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</si>
  <si>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</si>
  <si>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</si>
  <si>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</si>
  <si>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</si>
  <si>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</si>
  <si>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</si>
  <si>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</si>
  <si>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</si>
  <si>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</si>
  <si>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</si>
  <si>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</si>
  <si>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</si>
  <si>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</si>
  <si>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</si>
  <si>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</si>
  <si>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</si>
  <si>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</si>
  <si>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</si>
  <si>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</si>
  <si>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</si>
  <si>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</si>
  <si>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</si>
  <si>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</si>
  <si>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</si>
  <si>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</si>
  <si>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</si>
  <si>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</si>
  <si>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</si>
  <si>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</si>
  <si>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</si>
  <si>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</si>
  <si>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</si>
  <si>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</si>
  <si>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</si>
  <si>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</si>
  <si>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</si>
  <si>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</si>
  <si>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</si>
  <si>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</si>
  <si>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</si>
  <si>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</si>
  <si>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</si>
  <si>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</si>
  <si>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</si>
  <si>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</si>
  <si>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</si>
  <si>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</si>
  <si>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</si>
  <si>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</si>
  <si>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</si>
  <si>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</si>
  <si>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</si>
  <si>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</si>
  <si>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</si>
  <si>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</si>
  <si>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</si>
  <si>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</si>
  <si>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</si>
  <si>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</si>
  <si>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</si>
  <si>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</si>
  <si>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</si>
  <si>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</si>
  <si>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</si>
  <si>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</si>
  <si>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</si>
  <si>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</si>
  <si>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</si>
  <si>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</si>
  <si>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</si>
  <si>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</si>
  <si>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</si>
  <si>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</si>
  <si>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</si>
  <si>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</si>
  <si>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</si>
  <si>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</si>
  <si>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</si>
  <si>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</si>
  <si>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</si>
  <si>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</si>
  <si>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</si>
  <si>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</si>
  <si>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</si>
  <si>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</si>
  <si>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</si>
  <si>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</si>
  <si>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</si>
  <si>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</si>
  <si>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</si>
  <si>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</si>
  <si>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</si>
  <si>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</si>
  <si>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</si>
  <si>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</si>
  <si>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</si>
  <si>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</si>
  <si>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</si>
  <si>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</si>
  <si>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</si>
  <si>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</si>
  <si>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</si>
  <si>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</si>
  <si>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</si>
  <si>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</si>
  <si>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</si>
  <si>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</si>
  <si>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</si>
  <si>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</si>
  <si>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</si>
  <si>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</si>
  <si>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</si>
  <si>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</si>
  <si>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</si>
  <si>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</si>
  <si>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</si>
  <si>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</si>
  <si>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</si>
  <si>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</si>
  <si>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</si>
  <si>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</si>
  <si>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</si>
  <si>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</si>
  <si>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</si>
  <si>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</si>
  <si>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</si>
  <si>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</si>
  <si>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</si>
  <si>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</si>
  <si>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</si>
  <si>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</si>
  <si>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</si>
  <si>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</si>
  <si>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</si>
  <si>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</si>
  <si>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</si>
  <si>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</si>
  <si>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</si>
  <si>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</si>
  <si>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</si>
  <si>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</si>
  <si>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</si>
  <si>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</si>
  <si>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</si>
  <si>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</si>
  <si>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</si>
  <si>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</si>
  <si>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</si>
  <si>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</si>
  <si>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</si>
  <si>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</si>
  <si>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</si>
  <si>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</si>
  <si>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</si>
  <si>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</si>
  <si>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</si>
  <si>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</si>
  <si>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</si>
  <si>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</si>
  <si>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</si>
  <si>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</si>
  <si>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</si>
  <si>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</si>
  <si>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</si>
  <si>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</si>
  <si>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</si>
  <si>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</si>
  <si>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</si>
  <si>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</si>
  <si>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</si>
  <si>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</si>
  <si>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</si>
  <si>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</si>
  <si>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</si>
  <si>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</si>
  <si>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</si>
  <si>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</si>
  <si>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</si>
  <si>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</si>
  <si>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</si>
  <si>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</si>
  <si>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</si>
  <si>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</si>
  <si>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</si>
  <si>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</si>
  <si>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</si>
  <si>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</si>
  <si>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</si>
  <si>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</si>
  <si>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</si>
  <si>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</si>
  <si>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</si>
  <si>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</si>
  <si>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</si>
  <si>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</si>
  <si>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</si>
  <si>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</si>
  <si>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</si>
  <si>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</si>
  <si>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</si>
  <si>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</si>
  <si>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</si>
  <si>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</si>
  <si>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</si>
  <si>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</si>
  <si>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</si>
  <si>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</si>
  <si>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</si>
  <si>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</si>
  <si>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</si>
  <si>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</si>
  <si>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</si>
  <si>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</si>
  <si>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</si>
  <si>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</si>
  <si>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</si>
  <si>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</si>
  <si>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</si>
  <si>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</si>
  <si>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</si>
  <si>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</si>
  <si>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</si>
  <si>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</si>
  <si>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</si>
  <si>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</si>
  <si>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</si>
  <si>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</si>
  <si>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</si>
  <si>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</si>
  <si>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</si>
  <si>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</si>
  <si>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</si>
  <si>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</si>
  <si>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</si>
  <si>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</si>
  <si>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</si>
  <si>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</si>
  <si>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</si>
  <si>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</si>
  <si>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</si>
  <si>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</si>
  <si>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</si>
  <si>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</si>
  <si>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</si>
  <si>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</si>
  <si>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</si>
  <si>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</si>
  <si>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</si>
  <si>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</si>
  <si>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</si>
  <si>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</si>
  <si>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</si>
  <si>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</si>
  <si>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</si>
  <si>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</si>
  <si>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</si>
  <si>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</si>
  <si>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</si>
  <si>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</si>
  <si>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</si>
  <si>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</si>
  <si>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</si>
  <si>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</si>
  <si>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</si>
  <si>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</si>
  <si>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</si>
  <si>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</si>
  <si>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</si>
  <si>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</si>
  <si>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</si>
  <si>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</si>
  <si>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</si>
  <si>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</si>
  <si>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</si>
  <si>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</si>
  <si>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</si>
  <si>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</si>
  <si>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</si>
  <si>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</si>
  <si>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</si>
  <si>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</si>
  <si>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</si>
  <si>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</si>
  <si>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</si>
  <si>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</si>
  <si>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</si>
  <si>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</si>
  <si>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</si>
  <si>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</si>
  <si>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</si>
  <si>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</si>
  <si>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</si>
  <si>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</si>
  <si>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</si>
  <si>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</si>
  <si>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</si>
  <si>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</si>
  <si>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</si>
  <si>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</si>
  <si>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</si>
  <si>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</si>
  <si>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</si>
  <si>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</si>
  <si>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</si>
  <si>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</si>
  <si>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</si>
  <si>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</si>
  <si>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</si>
  <si>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</si>
  <si>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</si>
  <si>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</si>
  <si>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</si>
  <si>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</si>
  <si>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</si>
  <si>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</si>
  <si>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</si>
  <si>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</si>
  <si>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</si>
  <si>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</si>
  <si>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</si>
  <si>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</si>
  <si>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</si>
  <si>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</si>
  <si>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</si>
  <si>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</si>
  <si>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</si>
  <si>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</si>
  <si>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</si>
  <si>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</si>
  <si>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</si>
  <si>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</si>
  <si>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</si>
  <si>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</si>
  <si>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</si>
  <si>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</si>
  <si>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</si>
  <si>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</si>
  <si>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</si>
  <si>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</si>
  <si>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</si>
  <si>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</si>
  <si>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</si>
  <si>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</si>
  <si>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</si>
  <si>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</si>
  <si>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</si>
  <si>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</si>
  <si>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</si>
  <si>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</si>
  <si>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</si>
  <si>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</si>
  <si>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</si>
  <si>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</si>
  <si>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</si>
  <si>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</si>
  <si>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</si>
  <si>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</si>
  <si>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</si>
  <si>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</si>
  <si>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</si>
  <si>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</si>
  <si>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</si>
  <si>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</si>
  <si>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</si>
  <si>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</si>
  <si>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</si>
  <si>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</si>
  <si>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</si>
  <si>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</si>
  <si>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</si>
  <si>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</si>
  <si>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</si>
  <si>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</si>
  <si>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</si>
  <si>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</si>
  <si>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</si>
  <si>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</si>
  <si>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</si>
  <si>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</si>
  <si>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</si>
  <si>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</si>
  <si>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</si>
  <si>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</si>
  <si>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</si>
  <si>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</si>
  <si>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</si>
  <si>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</si>
  <si>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</si>
  <si>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</si>
  <si>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</si>
  <si>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</si>
  <si>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</si>
  <si>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</si>
  <si>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</si>
  <si>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</si>
  <si>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</si>
  <si>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</si>
  <si>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</si>
  <si>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</si>
  <si>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</si>
  <si>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</si>
  <si>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</si>
  <si>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</si>
  <si>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</si>
  <si>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</si>
  <si>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</si>
  <si>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</si>
  <si>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</si>
  <si>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</si>
  <si>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</si>
  <si>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</si>
  <si>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</si>
  <si>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</si>
  <si>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</si>
  <si>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</si>
  <si>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</si>
  <si>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</si>
  <si>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</si>
  <si>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</si>
  <si>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</si>
  <si>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</si>
  <si>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</si>
  <si>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</si>
  <si>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</si>
  <si>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</si>
  <si>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</si>
  <si>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</si>
  <si>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</si>
  <si>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</si>
  <si>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</si>
  <si>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</si>
  <si>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</si>
  <si>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</si>
  <si>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</si>
  <si>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</si>
  <si>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</si>
  <si>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</si>
  <si>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</si>
  <si>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</si>
  <si>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</si>
  <si>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</si>
  <si>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</si>
  <si>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</si>
  <si>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</si>
  <si>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</si>
  <si>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</si>
  <si>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</si>
  <si>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</si>
  <si>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</si>
  <si>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</si>
  <si>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</si>
  <si>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</si>
  <si>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</si>
  <si>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</si>
  <si>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</si>
  <si>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</si>
  <si>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</si>
  <si>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</si>
  <si>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</si>
  <si>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</si>
  <si>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</si>
  <si>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</si>
  <si>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</si>
  <si>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</si>
  <si>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</si>
  <si>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</si>
  <si>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</si>
  <si>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</si>
  <si>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</si>
  <si>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</si>
  <si>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</si>
  <si>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</si>
  <si>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</si>
  <si>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</si>
  <si>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</si>
  <si>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</si>
  <si>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</si>
  <si>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</si>
  <si>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</si>
  <si>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</si>
  <si>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</si>
  <si>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</si>
  <si>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</si>
  <si>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</si>
  <si>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</si>
  <si>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</si>
  <si>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</si>
  <si>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</si>
  <si>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</si>
  <si>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</si>
  <si>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</si>
  <si>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</si>
  <si>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</si>
  <si>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</si>
  <si>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</si>
  <si>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</si>
  <si>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</si>
  <si>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</si>
  <si>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</si>
  <si>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</si>
  <si>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</si>
  <si>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</si>
  <si>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</si>
  <si>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</si>
  <si>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</si>
  <si>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</si>
  <si>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</si>
  <si>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</si>
  <si>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</si>
  <si>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</si>
  <si>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</si>
  <si>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</si>
  <si>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</si>
  <si>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</si>
  <si>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</si>
  <si>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</si>
  <si>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</si>
  <si>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</si>
  <si>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</si>
  <si>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</si>
  <si>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</si>
  <si>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</si>
  <si>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</si>
  <si>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</si>
  <si>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</si>
  <si>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</si>
  <si>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</si>
  <si>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</si>
  <si>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</si>
  <si>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</si>
  <si>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</si>
  <si>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</si>
  <si>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</si>
  <si>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</si>
  <si>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</si>
  <si>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</si>
  <si>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</si>
  <si>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</si>
  <si>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</si>
  <si>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</si>
  <si>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</si>
  <si>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</si>
  <si>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</si>
  <si>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</si>
  <si>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</si>
  <si>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</si>
  <si>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</si>
  <si>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</si>
  <si>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</si>
  <si>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</si>
  <si>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</si>
  <si>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</si>
  <si>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</si>
  <si>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</si>
  <si>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</si>
  <si>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</si>
  <si>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</si>
  <si>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</si>
  <si>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</si>
  <si>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</si>
  <si>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</si>
  <si>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</si>
  <si>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</si>
  <si>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</si>
  <si>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</si>
  <si>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</si>
  <si>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</si>
  <si>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</si>
  <si>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</si>
  <si>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</si>
  <si>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</si>
  <si>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</si>
  <si>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</si>
  <si>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</si>
  <si>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</si>
  <si>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</si>
  <si>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</si>
  <si>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</si>
  <si>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</si>
  <si>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</si>
  <si>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</si>
  <si>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</si>
  <si>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</si>
  <si>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</si>
  <si>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</si>
  <si>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</si>
  <si>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</si>
  <si>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</si>
  <si>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</si>
  <si>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</si>
  <si>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</si>
  <si>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</si>
  <si>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</si>
  <si>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</si>
  <si>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</si>
  <si>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</si>
  <si>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</si>
  <si>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</si>
  <si>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</si>
  <si>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</si>
  <si>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</si>
  <si>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</si>
  <si>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</si>
  <si>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</si>
  <si>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</si>
  <si>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</si>
  <si>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</si>
  <si>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</si>
  <si>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</si>
  <si>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</si>
  <si>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</si>
  <si>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</si>
  <si>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</si>
  <si>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</si>
  <si>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</si>
  <si>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</si>
  <si>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</si>
  <si>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</si>
  <si>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</si>
  <si>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</si>
  <si>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</si>
  <si>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</si>
  <si>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</si>
  <si>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</si>
  <si>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</si>
  <si>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</si>
  <si>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</si>
  <si>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</si>
  <si>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</si>
  <si>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</si>
  <si>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</si>
  <si>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</si>
  <si>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</si>
  <si>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</si>
  <si>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</si>
  <si>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</si>
  <si>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</si>
  <si>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</si>
  <si>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</si>
  <si>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</si>
  <si>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</si>
  <si>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</si>
  <si>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</si>
  <si>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</si>
  <si>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</si>
  <si>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</si>
  <si>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</si>
  <si>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</si>
  <si>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</si>
  <si>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</si>
  <si>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</si>
  <si>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</si>
  <si>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</si>
  <si>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</si>
  <si>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</si>
  <si>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</si>
  <si>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</si>
  <si>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</si>
  <si>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</si>
  <si>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</si>
  <si>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</si>
  <si>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</si>
  <si>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</si>
  <si>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</si>
  <si>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</si>
  <si>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</si>
  <si>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</si>
  <si>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</si>
  <si>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</si>
  <si>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</si>
  <si>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</si>
  <si>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</si>
  <si>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</si>
  <si>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</si>
  <si>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</si>
  <si>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</si>
  <si>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</si>
  <si>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</si>
  <si>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</si>
  <si>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</si>
  <si>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</si>
  <si>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</si>
  <si>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</si>
  <si>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</si>
  <si>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</si>
  <si>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</si>
  <si>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</si>
  <si>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</si>
  <si>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</si>
  <si>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</si>
  <si>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</si>
  <si>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</si>
  <si>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</si>
  <si>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</si>
  <si>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</si>
  <si>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</si>
  <si>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</si>
  <si>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</si>
  <si>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</si>
  <si>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</si>
  <si>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</si>
  <si>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</si>
  <si>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</si>
  <si>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</si>
  <si>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</si>
  <si>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</si>
  <si>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</si>
  <si>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</si>
  <si>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</si>
  <si>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</si>
  <si>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</si>
  <si>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</si>
  <si>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</si>
  <si>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</si>
  <si>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</si>
  <si>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</si>
  <si>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</si>
  <si>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</si>
  <si>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</si>
  <si>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</si>
  <si>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</si>
  <si>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</si>
  <si>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</si>
  <si>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</si>
  <si>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</si>
  <si>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</si>
  <si>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</si>
  <si>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</si>
  <si>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</si>
  <si>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</si>
  <si>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</si>
  <si>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</si>
  <si>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</si>
  <si>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</si>
  <si>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</si>
  <si>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</si>
  <si>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</si>
  <si>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</si>
  <si>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</si>
  <si>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</si>
  <si>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</si>
  <si>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</si>
  <si>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</si>
  <si>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</si>
  <si>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</si>
  <si>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</si>
  <si>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</si>
  <si>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</si>
  <si>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</si>
  <si>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</si>
  <si>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</si>
  <si>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</si>
  <si>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</si>
  <si>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</si>
  <si>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</si>
  <si>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</si>
  <si>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</si>
  <si>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</si>
  <si>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</si>
  <si>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</si>
  <si>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</si>
  <si>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</si>
  <si>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</si>
  <si>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</si>
  <si>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</si>
  <si>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</si>
  <si>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</si>
  <si>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</si>
  <si>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</si>
  <si>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</si>
  <si>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</si>
  <si>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</si>
  <si>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</si>
  <si>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</si>
  <si>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</si>
  <si>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</si>
  <si>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</si>
  <si>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</si>
  <si>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</si>
  <si>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</si>
  <si>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</si>
  <si>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</si>
  <si>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</si>
  <si>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</si>
  <si>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</si>
  <si>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</si>
  <si>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</si>
  <si>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</si>
  <si>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</si>
  <si>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</si>
  <si>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</si>
  <si>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</si>
  <si>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</si>
  <si>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</si>
  <si>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</si>
  <si>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</si>
  <si>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</si>
  <si>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</si>
  <si>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</si>
  <si>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</si>
  <si>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</si>
  <si>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</si>
  <si>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</si>
  <si>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</si>
  <si>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</si>
  <si>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</si>
  <si>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</si>
  <si>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</si>
  <si>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</si>
  <si>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</si>
  <si>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</si>
  <si>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</si>
  <si>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</si>
  <si>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</si>
  <si>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</si>
  <si>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</si>
  <si>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</si>
  <si>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</si>
  <si>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</si>
  <si>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</si>
  <si>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</si>
  <si>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</si>
  <si>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</si>
  <si>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</si>
  <si>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</si>
  <si>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</si>
  <si>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</si>
  <si>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</si>
  <si>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</si>
  <si>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</si>
  <si>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</si>
  <si>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</si>
  <si>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</si>
  <si>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</si>
  <si>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</si>
  <si>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</si>
  <si>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</si>
  <si>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</si>
  <si>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</si>
  <si>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</si>
  <si>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</si>
  <si>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</si>
  <si>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</si>
  <si>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</si>
  <si>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</si>
  <si>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</si>
  <si>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</si>
  <si>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</si>
  <si>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</si>
  <si>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</si>
  <si>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</si>
  <si>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</si>
  <si>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</si>
  <si>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</si>
  <si>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</si>
  <si>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</si>
  <si>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</si>
  <si>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</si>
  <si>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</si>
  <si>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</si>
  <si>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</si>
  <si>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</si>
  <si>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</si>
  <si>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</si>
  <si>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</si>
  <si>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</si>
  <si>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</si>
  <si>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</si>
  <si>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</si>
  <si>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</si>
  <si>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</si>
  <si>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</si>
  <si>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</si>
  <si>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</si>
  <si>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</si>
  <si>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</si>
  <si>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</si>
  <si>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</si>
  <si>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</si>
  <si>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</si>
  <si>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</si>
  <si>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</si>
  <si>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</si>
  <si>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</si>
  <si>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</si>
  <si>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</si>
  <si>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</si>
  <si>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</si>
  <si>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</si>
  <si>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</si>
  <si>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</si>
  <si>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</si>
  <si>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</si>
  <si>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</si>
  <si>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</si>
  <si>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</si>
  <si>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</si>
  <si>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</si>
  <si>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</si>
  <si>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</si>
  <si>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</si>
  <si>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</si>
  <si>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</si>
  <si>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</si>
  <si>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</si>
  <si>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</si>
  <si>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</si>
  <si>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</si>
  <si>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</si>
  <si>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</si>
  <si>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</si>
  <si>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</si>
  <si>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</si>
  <si>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</si>
  <si>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</si>
  <si>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</si>
  <si>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</si>
  <si>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</si>
  <si>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</si>
  <si>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</si>
  <si>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</si>
  <si>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</si>
  <si>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</si>
  <si>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</si>
  <si>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</si>
  <si>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</si>
  <si>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</si>
  <si>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</si>
  <si>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</si>
  <si>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</si>
  <si>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</si>
  <si>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</si>
  <si>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</si>
  <si>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</si>
  <si>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</si>
  <si>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</si>
  <si>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</si>
  <si>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</si>
  <si>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</si>
  <si>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</si>
  <si>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</si>
  <si>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</si>
  <si>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</si>
  <si>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</si>
  <si>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</si>
  <si>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</si>
  <si>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</si>
  <si>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</si>
  <si>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</si>
  <si>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</si>
  <si>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</si>
  <si>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</si>
  <si>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</si>
  <si>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</si>
  <si>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</si>
  <si>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</si>
  <si>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</si>
  <si>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</si>
  <si>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</si>
  <si>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</si>
  <si>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</si>
  <si>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</si>
  <si>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</si>
  <si>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</si>
  <si>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</si>
  <si>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</si>
  <si>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</si>
  <si>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</si>
  <si>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</si>
  <si>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</si>
  <si>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</si>
  <si>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</si>
  <si>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</si>
  <si>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</si>
  <si>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</si>
  <si>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</si>
  <si>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</si>
  <si>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</si>
  <si>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</si>
  <si>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</si>
  <si>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</si>
  <si>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</si>
  <si>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</si>
  <si>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</si>
  <si>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</si>
  <si>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</si>
  <si>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</si>
  <si>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</si>
  <si>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</si>
  <si>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</si>
  <si>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</si>
  <si>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</si>
  <si>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</si>
  <si>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</si>
  <si>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</si>
  <si>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</si>
  <si>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</si>
  <si>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</si>
  <si>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</si>
  <si>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</si>
  <si>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</si>
  <si>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</si>
  <si>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</si>
  <si>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</si>
  <si>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</si>
  <si>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</si>
  <si>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</si>
  <si>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</si>
  <si>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</si>
  <si>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</si>
  <si>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</si>
  <si>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</si>
  <si>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</si>
  <si>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</si>
  <si>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</si>
  <si>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</si>
  <si>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</si>
  <si>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</si>
  <si>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</si>
  <si>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</si>
  <si>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</si>
  <si>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</si>
  <si>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</si>
  <si>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</si>
  <si>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</si>
  <si>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</si>
  <si>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</si>
  <si>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</si>
  <si>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</si>
  <si>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</si>
  <si>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</si>
  <si>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</si>
  <si>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</si>
  <si>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</si>
  <si>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</si>
  <si>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</si>
  <si>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</si>
  <si>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</si>
  <si>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</si>
  <si>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</si>
  <si>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</si>
  <si>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</si>
  <si>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</si>
  <si>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</si>
  <si>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</si>
  <si>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</si>
  <si>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</si>
  <si>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</si>
  <si>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</si>
  <si>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</si>
  <si>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</si>
  <si>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</si>
  <si>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</si>
  <si>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</si>
  <si>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</si>
  <si>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</si>
  <si>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</si>
  <si>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</si>
  <si>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</si>
  <si>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</si>
  <si>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</si>
  <si>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</si>
  <si>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</si>
  <si>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</si>
  <si>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</si>
  <si>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</si>
  <si>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</si>
  <si>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</si>
  <si>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</si>
  <si>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</si>
  <si>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</si>
  <si>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</si>
  <si>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</si>
  <si>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</si>
  <si>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</si>
  <si>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</si>
  <si>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</si>
  <si>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</si>
  <si>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</si>
  <si>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</si>
  <si>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</si>
  <si>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</si>
  <si>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</si>
  <si>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</si>
  <si>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</si>
  <si>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</si>
  <si>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</si>
  <si>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</si>
  <si>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</si>
  <si>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</si>
  <si>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</si>
  <si>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</si>
  <si>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</si>
  <si>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</si>
  <si>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</si>
  <si>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</si>
  <si>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</si>
  <si>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</si>
  <si>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</si>
  <si>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</si>
  <si>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</si>
  <si>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</si>
  <si>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</si>
  <si>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</si>
  <si>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</si>
  <si>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</si>
  <si>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</si>
  <si>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</si>
  <si>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</si>
  <si>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</si>
  <si>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</si>
  <si>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</si>
  <si>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</si>
  <si>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</si>
  <si>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</si>
  <si>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</si>
  <si>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</si>
  <si>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</si>
  <si>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</si>
  <si>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</si>
  <si>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</si>
  <si>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</si>
  <si>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</si>
  <si>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</si>
  <si>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</si>
  <si>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</si>
  <si>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</si>
  <si>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</si>
  <si>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</si>
  <si>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</si>
  <si>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</si>
  <si>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</si>
  <si>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</si>
  <si>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</si>
  <si>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</si>
  <si>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</si>
  <si>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</si>
  <si>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</si>
  <si>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</si>
  <si>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</si>
  <si>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</si>
  <si>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</si>
  <si>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</si>
  <si>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</si>
  <si>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</si>
  <si>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</si>
  <si>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</si>
  <si>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</si>
  <si>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</si>
  <si>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</si>
  <si>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</si>
  <si>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</si>
  <si>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</si>
  <si>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</si>
  <si>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</si>
  <si>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</si>
  <si>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</si>
  <si>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</si>
  <si>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</si>
  <si>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</si>
  <si>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</si>
  <si>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</si>
  <si>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</si>
  <si>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</si>
  <si>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</si>
  <si>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</si>
  <si>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</si>
  <si>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</si>
  <si>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</si>
  <si>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</si>
  <si>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</si>
  <si>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</si>
  <si>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</si>
  <si>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</si>
  <si>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</si>
  <si>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</si>
  <si>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</si>
  <si>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</si>
  <si>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</si>
  <si>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</si>
  <si>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</si>
  <si>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</si>
  <si>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</si>
  <si>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</si>
  <si>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</si>
  <si>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</si>
  <si>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</si>
  <si>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</si>
  <si>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</si>
  <si>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</si>
  <si>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</si>
  <si>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</si>
  <si>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</si>
  <si>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</si>
  <si>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</si>
  <si>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</si>
  <si>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</si>
  <si>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</si>
  <si>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</si>
  <si>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</si>
  <si>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</si>
  <si>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</si>
  <si>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</si>
  <si>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</si>
  <si>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</si>
  <si>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</si>
  <si>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</si>
  <si>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</si>
  <si>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</si>
  <si>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</si>
  <si>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</si>
  <si>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</si>
  <si>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</si>
  <si>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</si>
  <si>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</si>
  <si>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</si>
  <si>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</si>
  <si>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</si>
  <si>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</si>
  <si>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</si>
  <si>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</si>
  <si>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</si>
  <si>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</si>
  <si>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</si>
  <si>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</si>
  <si>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</si>
  <si>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</si>
  <si>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</si>
  <si>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</si>
  <si>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</si>
  <si>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</si>
  <si>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</si>
  <si>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</si>
  <si>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</si>
  <si>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</si>
  <si>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</si>
  <si>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</si>
  <si>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</si>
  <si>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</si>
  <si>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</si>
  <si>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</si>
  <si>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</si>
  <si>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</si>
  <si>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</si>
  <si>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</si>
  <si>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</si>
  <si>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</si>
  <si>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</si>
  <si>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</si>
  <si>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</si>
  <si>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</si>
  <si>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</si>
  <si>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</si>
  <si>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</si>
  <si>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</si>
  <si>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</si>
  <si>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</si>
  <si>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</si>
  <si>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</si>
  <si>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</si>
  <si>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</si>
  <si>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</si>
  <si>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</si>
  <si>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</si>
  <si>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</si>
  <si>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</si>
  <si>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</si>
  <si>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</si>
  <si>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</si>
  <si>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</si>
  <si>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</si>
  <si>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</si>
  <si>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</si>
  <si>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</si>
  <si>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</si>
  <si>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</si>
  <si>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</si>
  <si>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</si>
  <si>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</si>
  <si>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</si>
  <si>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</si>
  <si>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</si>
  <si>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</si>
  <si>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</si>
  <si>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</si>
  <si>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</si>
  <si>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</si>
  <si>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</si>
  <si>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</si>
  <si>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</si>
  <si>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</si>
  <si>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</si>
  <si>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</si>
  <si>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</si>
  <si>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</si>
  <si>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</si>
  <si>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</si>
  <si>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</si>
  <si>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</si>
  <si>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</si>
  <si>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</si>
  <si>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</si>
  <si>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</si>
  <si>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</si>
  <si>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</si>
  <si>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</si>
  <si>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</si>
  <si>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</si>
  <si>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</si>
  <si>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</si>
  <si>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</si>
  <si>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</si>
  <si>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</si>
  <si>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</si>
  <si>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</si>
  <si>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</si>
  <si>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</si>
  <si>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</si>
  <si>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</si>
  <si>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</si>
  <si>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</si>
  <si>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</si>
  <si>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</si>
  <si>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</si>
  <si>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</si>
  <si>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</si>
  <si>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</si>
  <si>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</si>
  <si>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</si>
  <si>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</si>
  <si>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</si>
  <si>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</si>
  <si>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</si>
  <si>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</si>
  <si>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</si>
  <si>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</si>
  <si>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</si>
  <si>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</si>
  <si>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</si>
  <si>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</si>
  <si>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</si>
  <si>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</si>
  <si>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</si>
  <si>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</si>
  <si>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</si>
  <si>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</si>
  <si>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</si>
  <si>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</si>
  <si>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</si>
  <si>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</si>
  <si>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</si>
  <si>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</si>
  <si>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</si>
  <si>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</si>
  <si>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</si>
  <si>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</si>
  <si>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</si>
  <si>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</si>
  <si>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</si>
  <si>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</si>
  <si>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</si>
  <si>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</si>
  <si>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</si>
  <si>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</si>
  <si>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</si>
  <si>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</si>
  <si>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</si>
  <si>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</si>
  <si>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</si>
  <si>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</si>
  <si>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</si>
  <si>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</si>
  <si>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</si>
  <si>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</si>
  <si>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</si>
  <si>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</si>
  <si>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</si>
  <si>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</si>
  <si>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</si>
  <si>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</si>
  <si>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</si>
  <si>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</si>
  <si>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</si>
  <si>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</si>
  <si>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</si>
  <si>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</si>
  <si>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</si>
  <si>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</si>
  <si>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</si>
  <si>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</si>
  <si>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</si>
  <si>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</si>
  <si>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</si>
  <si>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</si>
  <si>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</si>
  <si>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</si>
  <si>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</si>
  <si>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</si>
  <si>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</si>
  <si>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</si>
  <si>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</si>
  <si>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</si>
  <si>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</si>
  <si>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</si>
  <si>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</si>
  <si>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</si>
  <si>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</si>
  <si>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</si>
  <si>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</si>
  <si>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</si>
  <si>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</si>
  <si>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</si>
  <si>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</si>
  <si>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</si>
  <si>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</si>
  <si>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</si>
  <si>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</si>
  <si>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</si>
  <si>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</si>
  <si>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</si>
  <si>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</si>
  <si>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</si>
  <si>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</si>
  <si>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</si>
  <si>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</si>
  <si>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</si>
  <si>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</si>
  <si>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</si>
  <si>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</si>
  <si>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</si>
  <si>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</si>
  <si>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</si>
  <si>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</si>
  <si>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</si>
  <si>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</si>
  <si>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</si>
  <si>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</si>
  <si>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</si>
  <si>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</si>
  <si>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</si>
  <si>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</si>
  <si>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</si>
  <si>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</si>
  <si>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</si>
  <si>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</si>
  <si>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</si>
  <si>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</si>
  <si>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</si>
  <si>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</si>
  <si>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</si>
  <si>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</si>
  <si>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</si>
  <si>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</si>
  <si>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</si>
  <si>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</si>
  <si>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</si>
  <si>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</si>
  <si>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</si>
  <si>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</si>
  <si>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</si>
  <si>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</si>
  <si>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</si>
  <si>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</si>
  <si>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</si>
  <si>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</si>
  <si>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</si>
  <si>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</si>
  <si>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</si>
  <si>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</si>
  <si>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</si>
  <si>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</si>
  <si>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</si>
  <si>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</si>
  <si>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</si>
  <si>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</si>
  <si>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</si>
  <si>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</si>
  <si>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</si>
  <si>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</si>
  <si>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</si>
  <si>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</si>
  <si>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</si>
  <si>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</si>
  <si>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</si>
  <si>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</si>
  <si>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</si>
  <si>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</si>
  <si>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</si>
  <si>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</si>
  <si>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</si>
  <si>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</si>
  <si>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</si>
  <si>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</si>
  <si>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</si>
  <si>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</si>
  <si>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</si>
  <si>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</si>
  <si>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</si>
  <si>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</si>
  <si>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</si>
  <si>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</si>
  <si>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</si>
  <si>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</si>
  <si>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</si>
  <si>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</si>
  <si>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</si>
  <si>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</si>
  <si>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</si>
  <si>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</si>
  <si>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</si>
  <si>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</si>
  <si>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</si>
  <si>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</si>
  <si>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</si>
  <si>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</si>
  <si>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</si>
  <si>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</si>
  <si>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</si>
  <si>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</si>
  <si>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</si>
  <si>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</si>
  <si>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</si>
  <si>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</si>
  <si>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</si>
  <si>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</si>
  <si>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</si>
  <si>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</si>
  <si>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</si>
  <si>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</si>
  <si>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</si>
  <si>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</si>
  <si>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</si>
  <si>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</si>
  <si>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</si>
  <si>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</si>
  <si>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</si>
  <si>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</si>
  <si>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</si>
  <si>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</si>
  <si>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</si>
  <si>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</si>
  <si>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</si>
  <si>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</si>
  <si>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</si>
  <si>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</si>
  <si>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</si>
  <si>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</si>
  <si>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</si>
  <si>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</si>
  <si>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</si>
  <si>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</si>
  <si>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</si>
  <si>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</si>
  <si>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</si>
  <si>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</si>
  <si>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</si>
  <si>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</si>
  <si>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</si>
  <si>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</si>
  <si>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</si>
  <si>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</si>
  <si>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</si>
  <si>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</si>
  <si>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</si>
  <si>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</si>
  <si>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</si>
  <si>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</si>
  <si>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</si>
  <si>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</si>
  <si>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</si>
  <si>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</si>
  <si>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</si>
  <si>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</si>
  <si>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</si>
  <si>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</si>
  <si>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</si>
  <si>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</si>
  <si>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</si>
  <si>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</si>
  <si>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</si>
  <si>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</si>
  <si>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</si>
  <si>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</si>
  <si>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</si>
  <si>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</si>
  <si>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</si>
  <si>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</si>
  <si>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</si>
  <si>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</si>
  <si>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</si>
  <si>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</si>
  <si>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</si>
  <si>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</si>
  <si>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</si>
  <si>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</si>
  <si>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</si>
  <si>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</si>
  <si>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</si>
  <si>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</si>
  <si>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</si>
  <si>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</si>
  <si>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</si>
  <si>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</si>
  <si>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</si>
  <si>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</si>
  <si>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</si>
  <si>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</si>
  <si>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</si>
  <si>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</si>
  <si>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</si>
  <si>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</si>
  <si>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</si>
  <si>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</si>
  <si>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</si>
  <si>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</si>
  <si>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</si>
  <si>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</si>
  <si>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</si>
  <si>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</si>
  <si>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</si>
  <si>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</si>
  <si>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</si>
  <si>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</si>
  <si>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</si>
  <si>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</si>
  <si>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</si>
  <si>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</si>
  <si>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</si>
  <si>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</si>
  <si>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</si>
  <si>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</si>
  <si>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</si>
  <si>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</si>
  <si>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</si>
  <si>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</si>
  <si>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</si>
  <si>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</si>
  <si>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</si>
  <si>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</si>
  <si>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</si>
  <si>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</si>
  <si>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</si>
  <si>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</si>
  <si>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</si>
  <si>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</si>
  <si>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</si>
  <si>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</si>
  <si>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</si>
  <si>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</si>
  <si>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</si>
  <si>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</si>
  <si>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</si>
  <si>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</si>
  <si>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</si>
  <si>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</si>
  <si>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</si>
  <si>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</si>
  <si>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</si>
  <si>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</si>
  <si>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</si>
  <si>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</si>
  <si>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</si>
  <si>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</si>
  <si>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</si>
  <si>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</si>
  <si>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</si>
  <si>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</si>
  <si>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</si>
  <si>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</si>
  <si>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</si>
  <si>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</si>
  <si>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</si>
  <si>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</si>
  <si>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</si>
  <si>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</si>
  <si>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</si>
  <si>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</si>
  <si>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</si>
  <si>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</si>
  <si>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</si>
  <si>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</si>
  <si>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</si>
  <si>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</si>
  <si>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</si>
  <si>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</si>
  <si>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</si>
  <si>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</si>
  <si>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</si>
  <si>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</si>
  <si>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</si>
  <si>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</si>
  <si>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</si>
  <si>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</si>
  <si>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</si>
  <si>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</si>
  <si>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</si>
  <si>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</si>
  <si>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</si>
  <si>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</si>
  <si>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</si>
  <si>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</si>
  <si>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</si>
  <si>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</si>
  <si>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</si>
  <si>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</si>
  <si>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</si>
  <si>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</si>
  <si>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</si>
  <si>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</si>
  <si>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</si>
  <si>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</si>
  <si>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</si>
  <si>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</si>
  <si>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</si>
  <si>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</si>
  <si>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</si>
  <si>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</si>
  <si>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</si>
  <si>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</si>
  <si>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</si>
  <si>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</si>
  <si>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</si>
  <si>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</si>
  <si>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</si>
  <si>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</si>
  <si>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</si>
  <si>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</si>
  <si>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</si>
  <si>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</si>
  <si>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</si>
  <si>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</si>
  <si>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</si>
  <si>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</si>
  <si>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</si>
  <si>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</si>
  <si>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</si>
  <si>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</si>
  <si>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</si>
  <si>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</si>
  <si>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</si>
  <si>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</si>
  <si>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</si>
  <si>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</si>
  <si>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</si>
  <si>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</si>
  <si>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</si>
  <si>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</si>
  <si>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</si>
  <si>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</si>
  <si>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</si>
  <si>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</si>
  <si>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</si>
  <si>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</si>
  <si>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</si>
  <si>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</si>
  <si>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</si>
  <si>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</si>
  <si>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</si>
  <si>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</si>
  <si>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</si>
  <si>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</si>
  <si>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</si>
  <si>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</si>
  <si>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</si>
  <si>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</si>
  <si>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</si>
  <si>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</si>
  <si>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</si>
  <si>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</si>
  <si>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</si>
  <si>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</si>
  <si>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</si>
  <si>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</si>
  <si>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</si>
  <si>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</si>
  <si>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</si>
  <si>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</si>
  <si>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</si>
  <si>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</si>
  <si>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</si>
  <si>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</si>
  <si>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</si>
  <si>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</si>
  <si>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</si>
  <si>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</si>
  <si>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</si>
  <si>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</si>
  <si>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</si>
  <si>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</si>
  <si>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</si>
  <si>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</si>
  <si>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</si>
  <si>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</si>
  <si>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</si>
  <si>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</si>
  <si>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</si>
  <si>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</si>
  <si>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</si>
  <si>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</si>
  <si>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</si>
  <si>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</si>
  <si>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</si>
  <si>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</si>
  <si>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</si>
  <si>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</si>
  <si>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</si>
  <si>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</si>
  <si>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</si>
  <si>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</si>
  <si>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</si>
  <si>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</si>
  <si>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</si>
  <si>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</si>
  <si>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</si>
  <si>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</si>
  <si>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</si>
  <si>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</si>
  <si>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</si>
  <si>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</si>
  <si>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</si>
  <si>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</si>
  <si>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</si>
  <si>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</si>
  <si>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</si>
  <si>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</si>
  <si>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</si>
  <si>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</si>
  <si>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</si>
  <si>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</si>
  <si>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</si>
  <si>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</si>
  <si>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</si>
  <si>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</si>
  <si>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</si>
  <si>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</si>
  <si>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</si>
  <si>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</si>
  <si>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</si>
  <si>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</si>
  <si>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</si>
  <si>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</si>
  <si>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</si>
  <si>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</si>
  <si>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</si>
  <si>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</si>
  <si>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</si>
  <si>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</si>
  <si>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</si>
  <si>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</si>
  <si>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</si>
  <si>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</si>
  <si>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</si>
  <si>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</si>
  <si>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</si>
  <si>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</si>
  <si>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</si>
  <si>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</si>
  <si>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</si>
  <si>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</si>
  <si>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</si>
  <si>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</si>
  <si>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</si>
  <si>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</si>
  <si>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</si>
  <si>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</si>
  <si>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</si>
  <si>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</si>
  <si>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</si>
  <si>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</si>
  <si>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</si>
  <si>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</si>
  <si>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</si>
  <si>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</si>
  <si>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</si>
  <si>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</si>
  <si>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</si>
  <si>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</si>
  <si>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</si>
  <si>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</si>
  <si>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</si>
  <si>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</si>
  <si>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</si>
  <si>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</si>
  <si>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</si>
  <si>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</si>
  <si>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</si>
  <si>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</si>
  <si>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</si>
  <si>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</si>
  <si>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</si>
  <si>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</si>
  <si>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</si>
  <si>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</si>
  <si>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</si>
  <si>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</si>
  <si>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</si>
  <si>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</si>
  <si>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</si>
  <si>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</si>
  <si>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</si>
  <si>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</si>
  <si>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</si>
  <si>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</si>
  <si>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</si>
  <si>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</si>
  <si>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</si>
  <si>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</si>
  <si>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</si>
  <si>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</si>
  <si>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</si>
  <si>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</si>
  <si>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</si>
  <si>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</si>
  <si>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</si>
  <si>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</si>
  <si>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</si>
  <si>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</si>
  <si>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</si>
  <si>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</si>
  <si>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</si>
  <si>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</si>
  <si>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</si>
  <si>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</si>
  <si>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</si>
  <si>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</si>
  <si>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</si>
  <si>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</si>
  <si>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</si>
  <si>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</si>
  <si>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</si>
  <si>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</si>
  <si>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</si>
  <si>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</si>
  <si>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</si>
  <si>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</si>
  <si>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</si>
  <si>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</si>
  <si>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</si>
  <si>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</si>
  <si>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</si>
  <si>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</si>
  <si>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</si>
  <si>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</si>
  <si>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</si>
  <si>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</si>
  <si>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</si>
  <si>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</si>
  <si>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</si>
  <si>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</si>
  <si>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</si>
  <si>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</si>
  <si>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</si>
  <si>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</si>
  <si>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</si>
  <si>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</si>
  <si>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</si>
  <si>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</si>
  <si>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</si>
  <si>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</si>
  <si>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</si>
  <si>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</si>
  <si>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</si>
  <si>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</si>
  <si>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</si>
  <si>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</si>
  <si>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</si>
  <si>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</si>
  <si>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</si>
  <si>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</si>
  <si>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</si>
  <si>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</si>
  <si>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</si>
  <si>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</si>
  <si>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</si>
  <si>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</si>
  <si>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</si>
  <si>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</si>
  <si>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</si>
  <si>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</si>
  <si>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</si>
  <si>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</si>
  <si>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</si>
  <si>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</si>
  <si>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</si>
  <si>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</si>
  <si>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</si>
  <si>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</si>
  <si>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</si>
  <si>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</si>
  <si>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</si>
  <si>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</si>
  <si>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</si>
  <si>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</si>
  <si>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</si>
  <si>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</si>
  <si>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</si>
  <si>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</si>
  <si>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</si>
  <si>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</si>
  <si>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</si>
  <si>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</si>
  <si>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</si>
  <si>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</si>
  <si>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</si>
  <si>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</si>
  <si>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</si>
  <si>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</si>
  <si>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</si>
  <si>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</si>
  <si>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</si>
  <si>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</si>
  <si>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</si>
  <si>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</si>
  <si>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</si>
  <si>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</si>
  <si>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</si>
  <si>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</si>
  <si>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</si>
  <si>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</si>
  <si>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</si>
  <si>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</si>
  <si>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</si>
  <si>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</si>
  <si>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</si>
  <si>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</si>
  <si>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</si>
  <si>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</si>
  <si>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</si>
  <si>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</si>
  <si>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</si>
  <si>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</si>
  <si>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</si>
  <si>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</si>
  <si>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</si>
  <si>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</si>
  <si>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</si>
  <si>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</si>
  <si>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</si>
  <si>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</si>
  <si>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</si>
  <si>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</si>
  <si>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</si>
  <si>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</si>
  <si>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</si>
  <si>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</si>
  <si>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</si>
  <si>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</si>
  <si>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</si>
  <si>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</si>
  <si>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</si>
  <si>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</si>
  <si>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</si>
  <si>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</si>
  <si>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</si>
  <si>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</si>
  <si>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</si>
  <si>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</si>
  <si>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</si>
  <si>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</si>
  <si>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</si>
  <si>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</si>
  <si>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</si>
  <si>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</si>
  <si>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</si>
  <si>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</si>
  <si>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</si>
  <si>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</si>
  <si>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</si>
  <si>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</si>
  <si>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</si>
  <si>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</si>
  <si>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</si>
  <si>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</si>
  <si>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</si>
  <si>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</si>
  <si>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</si>
  <si>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</si>
  <si>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</si>
  <si>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</si>
  <si>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</si>
  <si>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</si>
  <si>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</si>
  <si>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</si>
  <si>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</si>
  <si>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</si>
  <si>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</si>
  <si>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</si>
  <si>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</si>
  <si>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</si>
  <si>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</si>
  <si>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</si>
  <si>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</si>
  <si>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</si>
  <si>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</si>
  <si>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</si>
  <si>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</si>
  <si>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</si>
  <si>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</si>
  <si>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</si>
  <si>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</si>
  <si>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</si>
  <si>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</si>
  <si>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</si>
  <si>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</si>
  <si>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</si>
  <si>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</si>
  <si>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</si>
  <si>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</si>
  <si>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</si>
  <si>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</si>
  <si>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</si>
  <si>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</si>
  <si>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</si>
  <si>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</si>
  <si>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</si>
  <si>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</si>
  <si>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</si>
  <si>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</si>
  <si>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</si>
  <si>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</si>
  <si>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</si>
  <si>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</si>
  <si>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</si>
  <si>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</si>
  <si>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</si>
  <si>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</si>
  <si>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</si>
  <si>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</si>
  <si>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</si>
  <si>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</si>
  <si>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</si>
  <si>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</si>
  <si>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</si>
  <si>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</si>
  <si>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</si>
  <si>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</si>
  <si>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</si>
  <si>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</si>
  <si>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</si>
  <si>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</si>
  <si>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</si>
  <si>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</si>
  <si>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</si>
  <si>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</si>
  <si>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</si>
  <si>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</si>
  <si>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</si>
  <si>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</si>
  <si>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</si>
  <si>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</si>
  <si>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</si>
  <si>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</si>
  <si>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</si>
  <si>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</si>
  <si>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</si>
  <si>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</si>
  <si>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</si>
  <si>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</si>
  <si>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</si>
  <si>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</si>
  <si>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</si>
  <si>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</si>
  <si>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</si>
  <si>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</si>
  <si>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</si>
  <si>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</si>
  <si>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</si>
  <si>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</si>
  <si>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</si>
  <si>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</si>
  <si>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</si>
  <si>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</si>
  <si>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</si>
  <si>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</si>
  <si>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</si>
  <si>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</si>
  <si>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</si>
  <si>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</si>
  <si>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</si>
  <si>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</si>
  <si>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</si>
  <si>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</si>
  <si>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</si>
  <si>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</si>
  <si>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</si>
  <si>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</si>
  <si>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</si>
  <si>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</si>
  <si>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</si>
  <si>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</si>
  <si>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</si>
  <si>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</si>
  <si>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</si>
  <si>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</si>
  <si>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</si>
  <si>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</si>
  <si>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</si>
  <si>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</si>
  <si>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</si>
  <si>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</si>
  <si>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</si>
  <si>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</si>
  <si>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</si>
  <si>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</si>
  <si>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</si>
  <si>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</si>
  <si>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</si>
  <si>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</si>
  <si>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</si>
  <si>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</si>
  <si>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</si>
  <si>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</si>
  <si>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</si>
  <si>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</si>
  <si>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</si>
  <si>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</si>
  <si>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</si>
  <si>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</si>
  <si>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</si>
  <si>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</si>
  <si>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</si>
  <si>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</si>
  <si>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</si>
  <si>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</si>
  <si>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</si>
  <si>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</si>
  <si>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</si>
  <si>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</si>
  <si>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</si>
  <si>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</si>
  <si>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</si>
  <si>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</si>
  <si>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</si>
  <si>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</si>
  <si>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</si>
  <si>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</si>
  <si>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</si>
  <si>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</si>
  <si>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</si>
  <si>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</si>
  <si>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</si>
  <si>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</si>
  <si>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</si>
  <si>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</si>
  <si>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</si>
  <si>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</si>
  <si>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</si>
  <si>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</si>
  <si>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</si>
  <si>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</si>
  <si>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</si>
  <si>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</si>
  <si>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</si>
  <si>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</si>
  <si>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</si>
  <si>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</si>
  <si>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</si>
  <si>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</si>
  <si>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</si>
  <si>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</si>
  <si>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</si>
  <si>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</si>
  <si>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</si>
  <si>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</si>
  <si>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</si>
  <si>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</si>
  <si>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</si>
  <si>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</si>
  <si>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</si>
  <si>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</si>
  <si>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</si>
  <si>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</si>
  <si>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</si>
  <si>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</si>
  <si>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</si>
  <si>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</si>
  <si>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</si>
  <si>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</si>
  <si>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</si>
  <si>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</si>
  <si>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</si>
  <si>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</si>
  <si>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</si>
  <si>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</si>
  <si>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</si>
  <si>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</si>
  <si>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</si>
  <si>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</si>
  <si>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</si>
  <si>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</si>
  <si>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</si>
  <si>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</si>
  <si>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</si>
  <si>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</si>
  <si>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</si>
  <si>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</si>
  <si>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</si>
  <si>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</si>
  <si>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</si>
  <si>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</si>
  <si>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</si>
  <si>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</si>
  <si>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</si>
  <si>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</si>
  <si>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</si>
  <si>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</si>
  <si>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</si>
  <si>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</si>
  <si>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</si>
  <si>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</si>
  <si>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</si>
  <si>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</si>
  <si>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</si>
  <si>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</si>
  <si>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</si>
  <si>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</si>
  <si>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</si>
  <si>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</si>
  <si>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</si>
  <si>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</si>
  <si>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</si>
  <si>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</si>
  <si>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</si>
  <si>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</si>
  <si>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</si>
  <si>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</si>
  <si>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</si>
  <si>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</si>
  <si>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</si>
  <si>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</si>
  <si>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</si>
  <si>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</si>
  <si>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</si>
  <si>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</si>
  <si>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</si>
  <si>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</si>
  <si>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</si>
  <si>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</si>
  <si>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</si>
  <si>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</si>
  <si>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</si>
  <si>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</si>
  <si>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</si>
  <si>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</si>
  <si>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</si>
  <si>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</si>
  <si>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</si>
  <si>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</si>
  <si>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</si>
  <si>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</si>
  <si>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</si>
  <si>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</si>
  <si>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</si>
  <si>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</si>
  <si>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</si>
  <si>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</si>
  <si>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</si>
  <si>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</si>
  <si>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</si>
  <si>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</si>
  <si>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</si>
  <si>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</si>
  <si>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</si>
  <si>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</si>
  <si>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</si>
  <si>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</si>
  <si>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</si>
  <si>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</si>
  <si>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</si>
  <si>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</si>
  <si>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</si>
  <si>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</si>
  <si>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</si>
  <si>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</si>
  <si>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</si>
  <si>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</si>
  <si>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</si>
  <si>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</si>
  <si>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</si>
  <si>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</si>
  <si>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</si>
  <si>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</si>
  <si>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</si>
  <si>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</si>
  <si>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</si>
  <si>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</si>
  <si>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</si>
  <si>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</si>
  <si>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</si>
  <si>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</si>
  <si>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</si>
  <si>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</si>
  <si>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</si>
  <si>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</si>
  <si>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</si>
  <si>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</si>
  <si>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</si>
  <si>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</si>
  <si>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</si>
  <si>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</si>
  <si>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</si>
  <si>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</si>
  <si>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</si>
  <si>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</si>
  <si>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</si>
  <si>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</si>
  <si>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</si>
  <si>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</si>
  <si>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</si>
  <si>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</si>
  <si>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</si>
  <si>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</si>
  <si>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</si>
  <si>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</si>
  <si>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</si>
  <si>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</si>
  <si>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</si>
  <si>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</si>
  <si>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</si>
  <si>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</si>
  <si>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</si>
  <si>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</si>
  <si>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</si>
  <si>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</si>
  <si>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</si>
  <si>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</si>
  <si>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</si>
  <si>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</si>
  <si>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</si>
  <si>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</si>
  <si>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</si>
  <si>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</si>
  <si>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</si>
  <si>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</si>
  <si>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</si>
  <si>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</si>
  <si>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</si>
  <si>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</si>
  <si>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</si>
  <si>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</si>
  <si>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</si>
  <si>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</si>
  <si>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</si>
  <si>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</si>
  <si>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</si>
  <si>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</si>
  <si>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</si>
  <si>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</si>
  <si>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</si>
  <si>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</si>
  <si>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</si>
  <si>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</si>
  <si>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</si>
  <si>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</si>
  <si>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</si>
  <si>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</si>
  <si>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</si>
  <si>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</si>
  <si>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</si>
  <si>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</si>
  <si>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</si>
  <si>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</si>
  <si>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</si>
  <si>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</si>
  <si>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</si>
  <si>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</si>
  <si>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</si>
  <si>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</si>
  <si>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</si>
  <si>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</si>
  <si>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</si>
  <si>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</si>
  <si>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</si>
  <si>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</si>
  <si>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</si>
  <si>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</si>
  <si>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</si>
  <si>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</si>
  <si>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</si>
  <si>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</si>
  <si>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</si>
  <si>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</si>
  <si>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</si>
  <si>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</si>
  <si>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</si>
  <si>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</si>
  <si>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</si>
  <si>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</si>
  <si>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</si>
  <si>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</si>
  <si>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</si>
  <si>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</si>
  <si>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</si>
  <si>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</si>
  <si>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</si>
  <si>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</si>
  <si>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</si>
  <si>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</si>
  <si>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</si>
  <si>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</si>
  <si>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</si>
  <si>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</si>
  <si>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</si>
  <si>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</si>
  <si>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</si>
  <si>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</si>
  <si>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</si>
  <si>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</si>
  <si>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</si>
  <si>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</si>
  <si>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</si>
  <si>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</si>
  <si>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</si>
  <si>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</si>
  <si>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</si>
  <si>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</si>
  <si>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</si>
  <si>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</si>
  <si>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</si>
  <si>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</si>
  <si>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</si>
  <si>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</si>
  <si>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</si>
  <si>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</si>
  <si>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</si>
  <si>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</si>
  <si>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</si>
  <si>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</si>
  <si>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</si>
  <si>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</si>
  <si>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</si>
  <si>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</si>
  <si>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</si>
  <si>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</si>
  <si>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</si>
  <si>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</si>
  <si>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</si>
  <si>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</si>
  <si>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</si>
  <si>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</si>
  <si>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</si>
  <si>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</si>
  <si>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</si>
  <si>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</si>
  <si>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</si>
  <si>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</si>
  <si>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</si>
  <si>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</si>
  <si>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</si>
  <si>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</si>
  <si>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</si>
  <si>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</si>
  <si>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</si>
  <si>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</si>
  <si>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</si>
  <si>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</si>
  <si>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</si>
  <si>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</si>
  <si>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</si>
  <si>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</si>
  <si>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</si>
  <si>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</si>
  <si>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</si>
  <si>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</si>
  <si>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</si>
  <si>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</si>
  <si>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</si>
  <si>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</si>
  <si>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</si>
  <si>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</si>
  <si>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</si>
  <si>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</si>
  <si>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</si>
  <si>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</si>
  <si>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</si>
  <si>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</si>
  <si>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</si>
  <si>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</si>
  <si>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</si>
  <si>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</si>
  <si>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</si>
  <si>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</si>
  <si>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</si>
  <si>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</si>
  <si>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</si>
  <si>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</si>
  <si>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</si>
  <si>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</si>
  <si>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</si>
  <si>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</si>
  <si>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</si>
  <si>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</si>
  <si>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</si>
  <si>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</si>
  <si>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</si>
  <si>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</si>
  <si>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</si>
  <si>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</si>
  <si>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</si>
  <si>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</si>
  <si>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</si>
  <si>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</si>
  <si>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</si>
  <si>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</si>
  <si>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</si>
  <si>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</si>
  <si>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</si>
  <si>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</si>
  <si>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</si>
  <si>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</si>
  <si>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</si>
  <si>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</si>
  <si>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</si>
  <si>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</si>
  <si>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</si>
  <si>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</si>
  <si>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</si>
  <si>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</si>
  <si>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</si>
  <si>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</si>
  <si>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</si>
  <si>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</si>
  <si>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</si>
  <si>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</si>
  <si>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</si>
  <si>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</si>
  <si>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</si>
  <si>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</si>
  <si>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</si>
  <si>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</si>
  <si>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</si>
  <si>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</si>
  <si>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</si>
  <si>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</si>
  <si>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</si>
  <si>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</si>
  <si>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</si>
  <si>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</si>
  <si>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</si>
  <si>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</si>
  <si>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</si>
  <si>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</si>
  <si>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</si>
  <si>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</si>
  <si>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</si>
  <si>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</si>
  <si>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</si>
  <si>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</si>
  <si>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</si>
  <si>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</si>
  <si>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</si>
  <si>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</si>
  <si>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</si>
  <si>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</si>
  <si>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</si>
  <si>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</si>
  <si>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</si>
  <si>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</si>
  <si>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</si>
  <si>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</si>
  <si>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</si>
  <si>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</si>
  <si>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</si>
  <si>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</si>
  <si>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</si>
  <si>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</si>
  <si>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</si>
  <si>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</si>
  <si>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</si>
  <si>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</si>
  <si>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</si>
  <si>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</si>
  <si>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</si>
  <si>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</si>
  <si>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</si>
  <si>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</si>
  <si>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</si>
  <si>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</si>
  <si>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</si>
  <si>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</si>
  <si>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</si>
  <si>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</si>
  <si>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</si>
  <si>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</si>
  <si>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</si>
  <si>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</si>
  <si>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</si>
  <si>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</si>
  <si>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</si>
  <si>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</si>
  <si>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</si>
  <si>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</si>
  <si>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</si>
  <si>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</si>
  <si>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</si>
  <si>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</si>
  <si>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</si>
  <si>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</si>
  <si>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</si>
  <si>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</si>
  <si>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</si>
  <si>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</si>
  <si>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</si>
  <si>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</si>
  <si>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</si>
  <si>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</si>
  <si>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</si>
  <si>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</si>
  <si>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</si>
  <si>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</si>
  <si>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</si>
  <si>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</si>
  <si>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</si>
  <si>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</si>
  <si>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</si>
  <si>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</si>
  <si>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</si>
  <si>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</si>
  <si>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</si>
  <si>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</si>
  <si>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</si>
  <si>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</si>
  <si>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</si>
  <si>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</si>
  <si>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</si>
  <si>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</si>
  <si>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</si>
  <si>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</si>
  <si>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</si>
  <si>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</si>
  <si>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</si>
  <si>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</si>
  <si>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</si>
  <si>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</si>
  <si>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</si>
  <si>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</si>
  <si>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</si>
  <si>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</si>
  <si>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</si>
  <si>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</si>
  <si>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</si>
  <si>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</si>
  <si>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</si>
  <si>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</si>
  <si>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</si>
  <si>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</si>
  <si>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</si>
  <si>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</si>
  <si>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</si>
  <si>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</si>
  <si>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</si>
  <si>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</si>
  <si>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</si>
  <si>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</si>
  <si>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</si>
  <si>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</si>
  <si>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</si>
  <si>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</si>
  <si>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</si>
  <si>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</si>
  <si>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</si>
  <si>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</si>
  <si>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</si>
  <si>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</si>
  <si>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</si>
  <si>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</si>
  <si>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</si>
  <si>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</si>
  <si>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</si>
  <si>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</si>
  <si>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</si>
  <si>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</si>
  <si>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</si>
  <si>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</si>
  <si>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</si>
  <si>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</si>
  <si>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</si>
  <si>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</si>
  <si>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</si>
  <si>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</si>
  <si>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</si>
  <si>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</si>
  <si>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</si>
  <si>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</si>
  <si>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</si>
  <si>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</si>
  <si>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</si>
  <si>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</si>
  <si>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</si>
  <si>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</si>
  <si>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</si>
  <si>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</si>
  <si>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</si>
  <si>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</si>
  <si>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</si>
  <si>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</si>
  <si>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</si>
  <si>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</si>
  <si>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</si>
  <si>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</si>
  <si>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</si>
  <si>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</si>
  <si>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</si>
  <si>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</si>
  <si>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</si>
  <si>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</si>
  <si>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</si>
  <si>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</si>
  <si>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</si>
  <si>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</si>
  <si>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</si>
  <si>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</si>
  <si>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</si>
  <si>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</si>
  <si>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</si>
  <si>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</si>
  <si>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</si>
  <si>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</si>
  <si>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</si>
  <si>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</si>
  <si>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</si>
  <si>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</si>
  <si>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</si>
  <si>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</si>
  <si>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</si>
  <si>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</si>
  <si>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</si>
  <si>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</si>
  <si>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</si>
  <si>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</si>
  <si>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</si>
  <si>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</si>
  <si>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</si>
  <si>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</si>
  <si>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</si>
  <si>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</si>
  <si>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</si>
  <si>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</si>
  <si>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</si>
  <si>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</si>
  <si>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</si>
  <si>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</si>
  <si>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</si>
  <si>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</si>
  <si>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</si>
  <si>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</si>
  <si>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</si>
  <si>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</si>
  <si>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</si>
  <si>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</si>
  <si>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</si>
  <si>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</si>
  <si>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</si>
  <si>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</si>
  <si>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</si>
  <si>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</si>
  <si>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</si>
  <si>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</si>
  <si>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</si>
  <si>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</si>
  <si>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</si>
  <si>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</si>
  <si>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</si>
  <si>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</si>
  <si>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</si>
  <si>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</si>
  <si>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</si>
  <si>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</si>
  <si>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</si>
  <si>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</si>
  <si>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</si>
  <si>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</si>
  <si>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</si>
  <si>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</si>
  <si>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</si>
  <si>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</si>
  <si>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</si>
  <si>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</si>
  <si>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</si>
  <si>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</si>
  <si>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</si>
  <si>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</si>
  <si>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</si>
  <si>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</si>
  <si>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</si>
  <si>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</si>
  <si>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</si>
  <si>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</si>
  <si>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</si>
  <si>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</si>
  <si>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</si>
  <si>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</si>
  <si>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</si>
  <si>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</si>
  <si>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</si>
  <si>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</si>
  <si>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</si>
  <si>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</si>
  <si>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</si>
  <si>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</si>
  <si>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</si>
  <si>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</si>
  <si>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</si>
  <si>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</si>
  <si>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</si>
  <si>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</si>
  <si>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</si>
  <si>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</si>
  <si>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</si>
  <si>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</si>
  <si>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</si>
  <si>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</si>
  <si>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</si>
  <si>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</si>
  <si>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</si>
  <si>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</si>
  <si>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</si>
  <si>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</si>
  <si>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</si>
  <si>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</si>
  <si>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</si>
  <si>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</si>
  <si>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</si>
  <si>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</si>
  <si>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</si>
  <si>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</si>
  <si>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</si>
  <si>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</si>
  <si>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</si>
  <si>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</si>
  <si>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</si>
  <si>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</si>
  <si>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</si>
  <si>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</si>
  <si>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</si>
  <si>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</si>
  <si>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</si>
  <si>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</si>
  <si>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</si>
  <si>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</si>
  <si>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</si>
  <si>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</si>
  <si>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</si>
  <si>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</si>
  <si>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</si>
  <si>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</si>
  <si>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</si>
  <si>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</si>
  <si>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</si>
  <si>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</si>
  <si>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</si>
  <si>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</si>
  <si>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</si>
  <si>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</si>
  <si>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</si>
  <si>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</si>
  <si>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</si>
  <si>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</si>
  <si>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</si>
  <si>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</si>
  <si>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</si>
  <si>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</si>
  <si>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</si>
  <si>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</si>
  <si>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</si>
  <si>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</si>
  <si>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</si>
  <si>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</si>
  <si>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</si>
  <si>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</si>
  <si>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</si>
  <si>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</si>
  <si>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</si>
  <si>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</si>
  <si>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</si>
  <si>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</si>
  <si>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</si>
  <si>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</si>
  <si>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</si>
  <si>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</si>
  <si>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</si>
  <si>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</si>
  <si>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</si>
  <si>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</si>
  <si>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</si>
  <si>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</si>
  <si>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</si>
  <si>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</si>
  <si>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</si>
  <si>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</si>
  <si>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</si>
  <si>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</si>
  <si>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</si>
  <si>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</si>
  <si>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</si>
  <si>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</si>
  <si>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</si>
  <si>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</si>
  <si>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</si>
  <si>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</si>
  <si>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</si>
  <si>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</si>
  <si>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</si>
  <si>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</si>
  <si>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</si>
  <si>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</si>
  <si>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</si>
  <si>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</si>
  <si>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</si>
  <si>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</si>
  <si>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</si>
  <si>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</si>
  <si>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</si>
  <si>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</si>
  <si>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</si>
  <si>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</si>
  <si>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</si>
  <si>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</si>
  <si>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</si>
  <si>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</si>
  <si>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</si>
  <si>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</si>
  <si>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</si>
  <si>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</si>
  <si>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</si>
  <si>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</si>
  <si>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</si>
  <si>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</si>
  <si>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</si>
  <si>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</si>
  <si>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</si>
  <si>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</si>
  <si>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</si>
  <si>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</si>
  <si>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</si>
  <si>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</si>
  <si>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</si>
  <si>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</si>
  <si>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</si>
  <si>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</si>
  <si>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</si>
  <si>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</si>
  <si>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</si>
  <si>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</si>
  <si>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</si>
  <si>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</si>
  <si>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</si>
  <si>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</si>
  <si>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</si>
  <si>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</si>
  <si>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</si>
  <si>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</si>
  <si>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</si>
  <si>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</si>
  <si>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</si>
  <si>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</si>
  <si>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</si>
  <si>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</si>
  <si>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</si>
  <si>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</si>
  <si>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</si>
  <si>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</si>
  <si>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</si>
  <si>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</si>
  <si>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</si>
  <si>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</si>
  <si>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</si>
  <si>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</si>
  <si>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</si>
  <si>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</si>
  <si>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</si>
  <si>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</si>
  <si>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</si>
  <si>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</si>
  <si>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</si>
  <si>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</si>
  <si>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</si>
  <si>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</si>
  <si>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</si>
  <si>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</si>
  <si>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</si>
  <si>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</si>
  <si>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</si>
  <si>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</si>
  <si>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</si>
  <si>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</si>
  <si>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</si>
  <si>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</si>
  <si>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</si>
  <si>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</si>
  <si>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</si>
  <si>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</si>
  <si>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</si>
  <si>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</si>
  <si>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</si>
  <si>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</si>
  <si>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</si>
  <si>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</si>
  <si>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</si>
  <si>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</si>
  <si>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</si>
  <si>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</si>
  <si>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</si>
  <si>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</si>
  <si>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</si>
  <si>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</si>
  <si>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</si>
  <si>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</si>
  <si>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</si>
  <si>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</si>
  <si>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</si>
  <si>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</si>
  <si>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</si>
  <si>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</si>
  <si>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</si>
  <si>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</si>
  <si>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</si>
  <si>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</si>
  <si>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</si>
  <si>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</si>
  <si>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</si>
  <si>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</si>
  <si>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</si>
  <si>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</si>
  <si>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</si>
  <si>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</si>
  <si>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</si>
  <si>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</si>
  <si>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</si>
  <si>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</si>
  <si>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</si>
  <si>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</si>
  <si>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</si>
  <si>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</si>
  <si>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</si>
  <si>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</si>
  <si>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</si>
  <si>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</si>
  <si>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</si>
  <si>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</si>
  <si>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</si>
  <si>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</si>
  <si>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</si>
  <si>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</si>
  <si>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</si>
  <si>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</si>
  <si>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</si>
  <si>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</si>
  <si>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</si>
  <si>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</si>
  <si>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</si>
  <si>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</si>
  <si>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</si>
  <si>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</si>
  <si>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</si>
  <si>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</si>
  <si>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</si>
  <si>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</si>
  <si>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</si>
  <si>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</si>
  <si>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</si>
  <si>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</si>
  <si>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</si>
  <si>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</si>
  <si>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</si>
  <si>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</si>
  <si>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</si>
  <si>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</si>
  <si>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</si>
  <si>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</si>
  <si>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</si>
  <si>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</si>
  <si>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</si>
  <si>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</si>
  <si>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</si>
  <si>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</si>
  <si>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</si>
  <si>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</si>
  <si>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</si>
  <si>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</si>
  <si>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</si>
  <si>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</si>
  <si>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</si>
  <si>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</si>
  <si>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</si>
  <si>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</si>
  <si>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</si>
  <si>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</si>
  <si>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</si>
  <si>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</si>
  <si>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</si>
  <si>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</si>
  <si>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</si>
  <si>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</si>
  <si>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</si>
  <si>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</si>
  <si>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</si>
  <si>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</si>
  <si>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</si>
  <si>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</si>
  <si>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</si>
  <si>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</si>
  <si>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</si>
  <si>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</si>
  <si>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</si>
  <si>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</si>
  <si>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</si>
  <si>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</si>
  <si>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</si>
  <si>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</si>
  <si>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</si>
  <si>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</si>
  <si>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</si>
  <si>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</si>
  <si>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</si>
  <si>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</si>
  <si>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</si>
  <si>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</si>
  <si>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</si>
  <si>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</si>
  <si>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</si>
  <si>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</si>
  <si>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</si>
  <si>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</si>
  <si>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</si>
  <si>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</si>
  <si>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</si>
  <si>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</si>
  <si>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</si>
  <si>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</si>
  <si>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</si>
  <si>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</si>
  <si>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</si>
  <si>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</si>
  <si>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</si>
  <si>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</si>
  <si>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</si>
  <si>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</si>
  <si>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</si>
  <si>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</si>
  <si>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</si>
  <si>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</si>
  <si>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</si>
  <si>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</si>
  <si>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</si>
  <si>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</si>
  <si>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</si>
  <si>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</si>
  <si>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</si>
  <si>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</si>
  <si>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</si>
  <si>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</si>
  <si>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</si>
  <si>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</si>
  <si>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</si>
  <si>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</si>
  <si>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</si>
  <si>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</si>
  <si>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</si>
  <si>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</si>
  <si>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</si>
  <si>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</si>
  <si>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</si>
  <si>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</si>
  <si>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</si>
  <si>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</si>
  <si>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</si>
  <si>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</si>
  <si>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</si>
  <si>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</si>
  <si>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</si>
  <si>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</si>
  <si>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</si>
  <si>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</si>
  <si>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</si>
  <si>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</si>
  <si>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</si>
  <si>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</si>
  <si>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</si>
  <si>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</si>
  <si>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</si>
  <si>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</si>
  <si>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</si>
  <si>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</si>
  <si>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</si>
  <si>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</si>
  <si>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</si>
  <si>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</si>
  <si>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</si>
  <si>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</si>
  <si>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</si>
  <si>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</si>
  <si>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</si>
  <si>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</si>
  <si>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</si>
  <si>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</si>
  <si>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</si>
  <si>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</si>
  <si>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</si>
  <si>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</si>
  <si>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</si>
  <si>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</si>
  <si>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</si>
  <si>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</si>
  <si>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</si>
  <si>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</si>
  <si>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</si>
  <si>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</si>
  <si>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</si>
  <si>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</si>
  <si>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</si>
  <si>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</si>
  <si>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</si>
  <si>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</si>
  <si>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</si>
  <si>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</si>
  <si>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</si>
  <si>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</si>
  <si>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</si>
  <si>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</si>
  <si>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</si>
  <si>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</si>
  <si>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</si>
  <si>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</si>
  <si>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</si>
  <si>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</si>
  <si>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</si>
  <si>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</si>
  <si>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</si>
  <si>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</si>
  <si>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</si>
  <si>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</si>
  <si>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</si>
  <si>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</si>
  <si>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</si>
  <si>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</si>
  <si>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</si>
  <si>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</si>
  <si>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</si>
  <si>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</si>
  <si>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</si>
  <si>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</si>
  <si>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</si>
  <si>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</si>
  <si>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</si>
  <si>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</si>
  <si>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</si>
  <si>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</si>
  <si>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</si>
  <si>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</si>
  <si>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</si>
  <si>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</si>
  <si>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</si>
  <si>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</si>
  <si>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</si>
  <si>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</si>
  <si>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</si>
  <si>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</si>
  <si>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</si>
  <si>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</si>
  <si>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</si>
  <si>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</si>
  <si>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</si>
  <si>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</si>
  <si>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</si>
  <si>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</si>
  <si>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</si>
  <si>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</si>
  <si>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</si>
  <si>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</si>
  <si>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</si>
  <si>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</si>
  <si>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</si>
  <si>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</si>
  <si>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</si>
  <si>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</si>
  <si>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</si>
  <si>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</si>
  <si>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</si>
  <si>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</si>
  <si>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</si>
  <si>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</si>
  <si>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</si>
  <si>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</si>
  <si>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</si>
  <si>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</si>
  <si>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</si>
  <si>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</si>
  <si>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</si>
  <si>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</si>
  <si>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</si>
  <si>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</si>
  <si>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</si>
  <si>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</si>
  <si>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</si>
  <si>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</si>
  <si>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</si>
  <si>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</si>
  <si>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</si>
  <si>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</si>
  <si>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</si>
  <si>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</si>
  <si>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</si>
  <si>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</si>
  <si>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</si>
  <si>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</si>
  <si>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</si>
  <si>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</si>
  <si>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</si>
  <si>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</si>
  <si>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</si>
  <si>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</si>
  <si>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</si>
  <si>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</si>
  <si>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</si>
  <si>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</si>
  <si>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</si>
  <si>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</si>
  <si>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</si>
  <si>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</si>
  <si>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</si>
  <si>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</si>
  <si>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</si>
  <si>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</si>
  <si>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</si>
  <si>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</si>
  <si>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</si>
  <si>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</si>
  <si>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</si>
  <si>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</si>
  <si>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</si>
  <si>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</si>
  <si>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</si>
  <si>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</si>
  <si>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</si>
  <si>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</si>
  <si>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</si>
  <si>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</si>
  <si>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</si>
  <si>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</si>
  <si>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</si>
  <si>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</si>
  <si>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</si>
  <si>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</si>
  <si>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</si>
  <si>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</si>
  <si>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</si>
  <si>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</si>
  <si>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</si>
  <si>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</si>
  <si>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</si>
  <si>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</si>
  <si>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</si>
  <si>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</si>
  <si>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</si>
  <si>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</si>
  <si>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</si>
  <si>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</si>
  <si>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</si>
  <si>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</si>
  <si>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</si>
  <si>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</si>
  <si>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</si>
  <si>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</si>
  <si>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</si>
  <si>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</si>
  <si>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</si>
  <si>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</si>
  <si>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</si>
  <si>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</si>
  <si>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</si>
  <si>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</si>
  <si>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</si>
  <si>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</si>
  <si>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</si>
  <si>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</si>
  <si>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</si>
  <si>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</si>
  <si>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</si>
  <si>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</si>
  <si>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</si>
  <si>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</si>
  <si>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</si>
  <si>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</si>
  <si>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</si>
  <si>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</si>
  <si>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</si>
  <si>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</si>
  <si>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</si>
  <si>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</si>
  <si>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</si>
  <si>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</si>
  <si>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</si>
  <si>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</si>
  <si>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</si>
  <si>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</si>
  <si>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</si>
  <si>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</si>
  <si>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</si>
  <si>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</si>
  <si>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</si>
  <si>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</si>
  <si>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</si>
  <si>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</si>
  <si>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</si>
  <si>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</si>
  <si>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</si>
  <si>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</si>
  <si>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</si>
  <si>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</si>
  <si>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</si>
  <si>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</si>
  <si>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</si>
  <si>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</si>
  <si>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</si>
  <si>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</si>
  <si>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</si>
  <si>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</si>
  <si>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</si>
  <si>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</si>
  <si>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</si>
  <si>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</si>
  <si>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</si>
  <si>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</si>
  <si>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</si>
  <si>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</si>
  <si>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</si>
  <si>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</si>
  <si>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</si>
  <si>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</si>
  <si>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</si>
  <si>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</si>
  <si>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</si>
  <si>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</si>
  <si>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</si>
  <si>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</si>
  <si>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</si>
  <si>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</si>
  <si>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</si>
  <si>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</si>
  <si>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</si>
  <si>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</si>
  <si>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</si>
  <si>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</si>
  <si>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</si>
  <si>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</si>
  <si>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</si>
  <si>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</si>
  <si>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</si>
  <si>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</si>
  <si>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</si>
  <si>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</si>
  <si>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</si>
  <si>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</si>
  <si>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</si>
  <si>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</si>
  <si>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</si>
  <si>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</si>
  <si>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</si>
  <si>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</si>
  <si>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</si>
  <si>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</si>
  <si>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</si>
  <si>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</si>
  <si>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</si>
  <si>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</si>
  <si>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</si>
  <si>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</si>
  <si>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</si>
  <si>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</si>
  <si>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</si>
  <si>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</si>
  <si>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</si>
  <si>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</si>
  <si>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</si>
  <si>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</si>
  <si>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</si>
  <si>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</si>
  <si>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</si>
  <si>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</si>
  <si>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</si>
  <si>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</si>
  <si>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</si>
  <si>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</si>
  <si>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</si>
  <si>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</si>
  <si>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</si>
  <si>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</si>
  <si>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</si>
  <si>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</si>
  <si>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</si>
  <si>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</si>
  <si>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</si>
  <si>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</si>
  <si>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</si>
  <si>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</si>
  <si>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</si>
  <si>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</si>
  <si>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</si>
  <si>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</si>
  <si>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</si>
  <si>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</si>
  <si>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</si>
  <si>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</si>
  <si>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</si>
  <si>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</si>
  <si>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</si>
  <si>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</si>
  <si>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</si>
  <si>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</si>
  <si>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</si>
  <si>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</si>
  <si>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</si>
  <si>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</si>
  <si>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</si>
  <si>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</si>
  <si>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</si>
  <si>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</si>
  <si>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</si>
  <si>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</si>
  <si>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</si>
  <si>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</si>
  <si>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</si>
  <si>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</si>
  <si>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</si>
  <si>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</si>
  <si>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</si>
  <si>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</si>
  <si>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</si>
  <si>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</si>
  <si>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</si>
  <si>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</si>
  <si>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</si>
  <si>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</si>
  <si>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</si>
  <si>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</si>
  <si>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</si>
  <si>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</si>
  <si>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</si>
  <si>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</si>
  <si>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</si>
  <si>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</si>
  <si>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</si>
  <si>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</si>
  <si>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</si>
  <si>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</si>
  <si>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</si>
  <si>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</si>
  <si>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</si>
  <si>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</si>
  <si>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</si>
  <si>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</si>
  <si>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</si>
  <si>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</si>
  <si>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</si>
  <si>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</si>
  <si>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</si>
  <si>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</si>
  <si>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</si>
  <si>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</si>
  <si>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</si>
  <si>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</si>
  <si>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</si>
  <si>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</si>
  <si>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</si>
  <si>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</si>
  <si>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</si>
  <si>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</si>
  <si>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</si>
  <si>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</si>
  <si>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</si>
  <si>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</si>
  <si>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</si>
  <si>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</si>
  <si>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</si>
  <si>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</si>
  <si>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</si>
  <si>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</si>
  <si>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</si>
  <si>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</si>
  <si>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</si>
  <si>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</si>
  <si>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</si>
  <si>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</si>
  <si>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</si>
  <si>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</si>
  <si>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</si>
  <si>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</si>
  <si>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</si>
  <si>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</si>
  <si>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</si>
  <si>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</si>
  <si>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</si>
  <si>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</si>
  <si>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</si>
  <si>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</si>
  <si>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</si>
  <si>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</si>
  <si>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</si>
  <si>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</si>
  <si>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</si>
  <si>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</si>
  <si>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</si>
  <si>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</si>
  <si>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</si>
  <si>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</si>
  <si>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</si>
  <si>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</si>
  <si>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</si>
  <si>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</si>
  <si>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</si>
  <si>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</si>
  <si>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</si>
  <si>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</si>
  <si>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</si>
  <si>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</si>
  <si>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</si>
  <si>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</si>
  <si>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</si>
  <si>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</si>
  <si>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</si>
  <si>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</si>
  <si>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</si>
  <si>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</si>
  <si>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</si>
  <si>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</si>
  <si>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</si>
  <si>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</si>
  <si>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</si>
  <si>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</si>
  <si>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</si>
  <si>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</si>
  <si>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</si>
  <si>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</si>
  <si>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</si>
  <si>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</si>
  <si>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</si>
  <si>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</si>
  <si>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</si>
  <si>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</si>
  <si>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</si>
  <si>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</si>
  <si>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</si>
  <si>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</si>
  <si>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</si>
  <si>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</si>
  <si>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</si>
  <si>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</si>
  <si>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</si>
  <si>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</si>
  <si>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</si>
  <si>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</si>
  <si>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</si>
  <si>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</si>
  <si>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</si>
  <si>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</si>
  <si>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</si>
  <si>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</si>
  <si>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</si>
  <si>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</si>
  <si>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</si>
  <si>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</si>
  <si>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</si>
  <si>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</si>
  <si>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</si>
  <si>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</si>
  <si>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</si>
  <si>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</si>
  <si>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</si>
  <si>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</si>
  <si>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</si>
  <si>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</si>
  <si>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</si>
  <si>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</si>
  <si>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</si>
  <si>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</si>
  <si>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</si>
  <si>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</si>
  <si>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</si>
  <si>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</si>
  <si>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</si>
  <si>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</si>
  <si>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</si>
  <si>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</si>
  <si>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</si>
  <si>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</si>
  <si>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</si>
  <si>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</si>
  <si>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</si>
  <si>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</si>
  <si>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</si>
  <si>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</si>
  <si>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</si>
  <si>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</si>
  <si>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</si>
  <si>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</si>
  <si>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</si>
  <si>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</si>
  <si>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</si>
  <si>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</si>
  <si>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</si>
  <si>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</si>
  <si>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</si>
  <si>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</si>
  <si>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</si>
  <si>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</si>
  <si>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</si>
  <si>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</si>
  <si>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</si>
  <si>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</si>
  <si>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</si>
  <si>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</si>
  <si>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</si>
  <si>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</si>
  <si>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</si>
  <si>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</si>
  <si>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</si>
  <si>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</si>
  <si>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</si>
  <si>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</si>
  <si>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</si>
  <si>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</si>
  <si>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</si>
  <si>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</si>
  <si>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</si>
  <si>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</si>
  <si>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</si>
  <si>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</si>
  <si>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</si>
  <si>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</si>
  <si>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</si>
  <si>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</si>
  <si>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</si>
  <si>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</si>
  <si>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</si>
  <si>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</si>
  <si>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</si>
  <si>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</si>
  <si>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</si>
  <si>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</si>
  <si>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</si>
  <si>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</si>
  <si>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</si>
  <si>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</si>
  <si>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</si>
  <si>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</si>
  <si>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</si>
  <si>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</si>
  <si>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</si>
  <si>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</si>
  <si>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</si>
  <si>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</si>
  <si>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</si>
  <si>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</si>
  <si>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</si>
  <si>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</si>
  <si>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</si>
  <si>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</si>
  <si>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</si>
  <si>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</si>
  <si>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</si>
  <si>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</si>
  <si>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</si>
  <si>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</si>
  <si>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</si>
  <si>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</si>
  <si>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</si>
  <si>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</si>
  <si>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</si>
  <si>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</si>
  <si>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</si>
  <si>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</si>
  <si>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</si>
  <si>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</si>
  <si>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</si>
  <si>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</si>
  <si>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</si>
  <si>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</si>
  <si>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</si>
  <si>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</si>
  <si>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</si>
  <si>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</si>
  <si>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</si>
  <si>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</si>
  <si>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</si>
  <si>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</si>
  <si>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</si>
  <si>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</si>
  <si>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</si>
  <si>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</si>
  <si>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</si>
  <si>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</si>
  <si>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</si>
  <si>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</si>
  <si>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</si>
  <si>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</si>
  <si>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</si>
  <si>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</si>
  <si>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</si>
  <si>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</si>
  <si>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</si>
  <si>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</si>
  <si>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</si>
  <si>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</si>
  <si>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</si>
  <si>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</si>
  <si>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</si>
  <si>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</si>
  <si>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</si>
  <si>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</si>
  <si>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</si>
  <si>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</si>
  <si>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</si>
  <si>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</si>
  <si>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</si>
  <si>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</si>
  <si>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</si>
  <si>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</si>
  <si>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</si>
  <si>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</si>
  <si>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</si>
  <si>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</si>
  <si>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</si>
  <si>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</si>
  <si>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</si>
  <si>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</si>
  <si>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</si>
  <si>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</si>
  <si>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</si>
  <si>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</si>
  <si>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</si>
  <si>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</si>
  <si>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</si>
  <si>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</si>
  <si>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</si>
  <si>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</si>
  <si>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</si>
  <si>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</si>
  <si>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</si>
  <si>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</si>
  <si>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</si>
  <si>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</si>
  <si>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</si>
  <si>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</si>
  <si>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</si>
  <si>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</si>
  <si>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</si>
  <si>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</si>
  <si>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</si>
  <si>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</si>
  <si>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</si>
  <si>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</si>
  <si>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</si>
  <si>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</si>
  <si>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</si>
  <si>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</si>
  <si>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</si>
  <si>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</si>
  <si>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</si>
  <si>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</si>
  <si>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</si>
  <si>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</si>
  <si>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</si>
  <si>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</si>
  <si>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</si>
  <si>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</si>
  <si>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</si>
  <si>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</si>
  <si>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</si>
  <si>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</si>
  <si>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</si>
  <si>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</si>
  <si>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</si>
  <si>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</si>
  <si>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</si>
  <si>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</si>
  <si>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</si>
  <si>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</si>
  <si>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</si>
  <si>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</si>
  <si>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</si>
  <si>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</si>
  <si>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</si>
  <si>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</si>
  <si>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</si>
  <si>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</si>
  <si>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</si>
  <si>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</si>
  <si>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</si>
  <si>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</si>
  <si>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</si>
  <si>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</si>
  <si>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</si>
  <si>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</si>
  <si>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</si>
  <si>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</si>
  <si>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</si>
  <si>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</si>
  <si>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</si>
  <si>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</si>
  <si>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</si>
  <si>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</si>
  <si>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</si>
  <si>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</si>
  <si>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</si>
  <si>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</si>
  <si>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</si>
  <si>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</si>
  <si>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</si>
  <si>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</si>
  <si>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</si>
  <si>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</si>
  <si>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</si>
  <si>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</si>
  <si>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</si>
  <si>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</si>
  <si>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</si>
  <si>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</si>
  <si>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</si>
  <si>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</si>
  <si>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</si>
  <si>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</si>
  <si>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</si>
  <si>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</si>
  <si>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</si>
  <si>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</si>
  <si>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</si>
  <si>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</si>
  <si>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</si>
  <si>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</si>
  <si>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</si>
  <si>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</si>
  <si>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</si>
  <si>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</si>
  <si>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</si>
  <si>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</si>
  <si>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</si>
  <si>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</si>
  <si>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</si>
  <si>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</si>
  <si>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</si>
  <si>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</si>
  <si>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</si>
  <si>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</si>
  <si>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</si>
  <si>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</si>
  <si>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</si>
  <si>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</si>
  <si>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</si>
  <si>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</si>
  <si>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</si>
  <si>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</si>
  <si>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</si>
  <si>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</si>
  <si>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</si>
  <si>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</si>
  <si>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</si>
  <si>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</si>
  <si>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</si>
  <si>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</si>
  <si>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</si>
  <si>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</si>
  <si>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</si>
  <si>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</si>
  <si>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</si>
  <si>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</si>
  <si>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</si>
  <si>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</si>
  <si>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</si>
  <si>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</si>
  <si>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</si>
  <si>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</si>
  <si>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</si>
  <si>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</si>
  <si>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</si>
  <si>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</si>
  <si>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</si>
  <si>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</si>
  <si>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</si>
  <si>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</si>
  <si>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</si>
  <si>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</si>
  <si>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</si>
  <si>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</si>
  <si>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</si>
  <si>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</si>
  <si>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</si>
  <si>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</si>
  <si>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</si>
  <si>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</si>
  <si>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</si>
  <si>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</si>
  <si>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</si>
  <si>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</si>
  <si>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</si>
  <si>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</si>
  <si>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</si>
  <si>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</si>
  <si>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</si>
  <si>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</si>
  <si>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</si>
  <si>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</si>
  <si>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</si>
  <si>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</si>
  <si>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</si>
  <si>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</si>
  <si>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</si>
  <si>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</si>
  <si>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</si>
  <si>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</si>
  <si>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</si>
  <si>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</si>
  <si>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</si>
  <si>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</si>
  <si>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</si>
  <si>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</si>
  <si>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</si>
  <si>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</si>
  <si>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</si>
  <si>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</si>
  <si>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</si>
  <si>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</si>
  <si>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</si>
  <si>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</si>
  <si>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</si>
  <si>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</si>
  <si>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</si>
  <si>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</si>
  <si>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</si>
  <si>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</si>
  <si>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</si>
  <si>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</si>
  <si>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</si>
  <si>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</si>
  <si>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</si>
  <si>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</si>
  <si>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</si>
  <si>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</si>
  <si>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</si>
  <si>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</si>
  <si>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</si>
  <si>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</si>
  <si>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</si>
  <si>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</si>
  <si>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</si>
  <si>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</si>
  <si>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</si>
  <si>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</si>
  <si>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</si>
  <si>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</si>
  <si>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</si>
  <si>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</si>
  <si>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</si>
  <si>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</si>
  <si>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</si>
  <si>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</si>
  <si>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</si>
  <si>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</si>
  <si>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</si>
  <si>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</si>
  <si>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</si>
  <si>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</si>
  <si>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</si>
  <si>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</si>
  <si>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</si>
  <si>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</si>
  <si>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</si>
  <si>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</si>
  <si>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</si>
  <si>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</si>
  <si>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</si>
  <si>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</si>
  <si>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</si>
  <si>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</si>
  <si>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</si>
  <si>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</si>
  <si>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</si>
  <si>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</si>
  <si>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</si>
  <si>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</si>
  <si>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</si>
  <si>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</si>
  <si>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</si>
  <si>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</si>
  <si>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</si>
  <si>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</si>
  <si>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</si>
  <si>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</si>
  <si>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</si>
  <si>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</si>
  <si>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</si>
  <si>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</si>
  <si>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</si>
  <si>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</si>
  <si>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</si>
  <si>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</si>
  <si>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</si>
  <si>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</si>
  <si>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</si>
  <si>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</si>
  <si>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</si>
  <si>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</si>
  <si>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</si>
  <si>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</si>
  <si>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</si>
  <si>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</si>
  <si>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</si>
  <si>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</si>
  <si>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</si>
  <si>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</si>
  <si>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</si>
  <si>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</si>
  <si>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</si>
  <si>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</si>
  <si>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</si>
  <si>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</si>
  <si>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</si>
  <si>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</si>
  <si>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</si>
  <si>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</si>
  <si>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</si>
  <si>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</si>
  <si>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</si>
  <si>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</si>
  <si>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</si>
  <si>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</si>
  <si>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</si>
  <si>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</si>
  <si>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</si>
  <si>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</si>
  <si>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</si>
  <si>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</si>
  <si>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</si>
  <si>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</si>
  <si>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</si>
  <si>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</si>
  <si>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</si>
  <si>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</si>
  <si>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</si>
  <si>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</si>
  <si>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</si>
  <si>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</si>
  <si>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</si>
  <si>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</si>
  <si>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</si>
  <si>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</si>
  <si>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</si>
  <si>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</si>
  <si>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</si>
  <si>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</si>
  <si>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</si>
  <si>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</si>
  <si>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</si>
  <si>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</si>
  <si>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</si>
  <si>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</si>
  <si>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</si>
  <si>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</si>
  <si>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</si>
  <si>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</si>
  <si>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</si>
  <si>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</si>
  <si>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</si>
  <si>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</si>
  <si>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</si>
  <si>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</si>
  <si>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</si>
  <si>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</si>
  <si>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</si>
  <si>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</si>
  <si>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</si>
  <si>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</si>
  <si>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</si>
  <si>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</si>
  <si>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</si>
  <si>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</si>
  <si>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</si>
  <si>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</si>
  <si>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</si>
  <si>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</si>
  <si>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</si>
  <si>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</si>
  <si>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</si>
  <si>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</si>
  <si>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</si>
  <si>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</si>
  <si>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</si>
  <si>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</si>
  <si>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</si>
  <si>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</si>
  <si>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</si>
  <si>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</si>
  <si>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</si>
  <si>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</si>
  <si>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</si>
  <si>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</si>
  <si>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</si>
  <si>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</si>
  <si>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</si>
  <si>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</si>
  <si>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</si>
  <si>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</si>
  <si>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</si>
  <si>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</si>
  <si>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</si>
  <si>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</si>
  <si>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</si>
  <si>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</si>
  <si>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</si>
  <si>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</si>
  <si>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</si>
  <si>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</si>
  <si>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</si>
  <si>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</si>
  <si>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</si>
  <si>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</si>
  <si>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</si>
  <si>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</si>
  <si>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</si>
  <si>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</si>
  <si>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</si>
  <si>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</si>
  <si>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</si>
  <si>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</si>
  <si>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</si>
  <si>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</si>
  <si>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</si>
  <si>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</si>
  <si>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</si>
  <si>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</si>
  <si>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</si>
  <si>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</si>
  <si>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</si>
  <si>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</si>
  <si>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</si>
  <si>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</si>
  <si>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</si>
  <si>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</si>
  <si>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</si>
  <si>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</si>
  <si>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</si>
  <si>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</si>
  <si>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</si>
  <si>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</si>
  <si>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</si>
  <si>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</si>
  <si>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</si>
  <si>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</si>
  <si>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</si>
  <si>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</si>
  <si>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</si>
  <si>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</si>
  <si>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</si>
  <si>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</si>
  <si>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</si>
  <si>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</si>
  <si>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</si>
  <si>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</si>
  <si>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</si>
  <si>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</si>
  <si>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</si>
  <si>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</si>
  <si>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</si>
  <si>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</si>
  <si>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</si>
  <si>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</si>
  <si>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</si>
  <si>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</si>
  <si>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</si>
  <si>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</si>
  <si>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</si>
  <si>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</si>
  <si>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</si>
  <si>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</si>
  <si>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</si>
  <si>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</si>
  <si>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</si>
  <si>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</si>
  <si>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</si>
  <si>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</si>
  <si>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</si>
  <si>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</si>
  <si>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</si>
  <si>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</si>
  <si>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</si>
  <si>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</si>
  <si>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</si>
  <si>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</si>
  <si>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</si>
  <si>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</si>
  <si>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</si>
  <si>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</si>
  <si>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</si>
  <si>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</si>
  <si>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</si>
  <si>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</si>
  <si>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</si>
  <si>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</si>
  <si>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</si>
  <si>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</si>
  <si>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</si>
  <si>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</si>
  <si>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</si>
  <si>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</si>
  <si>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</si>
  <si>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</si>
  <si>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</si>
  <si>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</si>
  <si>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</si>
  <si>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</si>
  <si>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</si>
  <si>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</si>
  <si>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</si>
  <si>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</si>
  <si>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</si>
  <si>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</si>
  <si>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</si>
  <si>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</si>
  <si>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</si>
  <si>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</si>
  <si>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</si>
  <si>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</si>
  <si>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</si>
  <si>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</si>
  <si>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</si>
  <si>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</si>
  <si>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</si>
  <si>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</si>
  <si>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</si>
  <si>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</si>
  <si>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</si>
  <si>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</si>
  <si>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</si>
  <si>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</si>
  <si>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</si>
  <si>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</si>
  <si>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</si>
  <si>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</si>
  <si>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</si>
  <si>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</si>
  <si>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</si>
  <si>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</si>
  <si>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</si>
  <si>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</si>
  <si>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</si>
  <si>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</si>
  <si>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</si>
  <si>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</si>
  <si>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</si>
  <si>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</si>
  <si>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</si>
  <si>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</si>
  <si>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</si>
  <si>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</si>
  <si>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</si>
  <si>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</si>
  <si>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</si>
  <si>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</si>
  <si>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</si>
  <si>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</si>
  <si>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</si>
  <si>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</si>
  <si>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</si>
  <si>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</si>
  <si>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</si>
  <si>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</si>
  <si>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</si>
  <si>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</si>
  <si>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</si>
  <si>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</si>
  <si>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</si>
  <si>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</si>
  <si>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</si>
  <si>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</si>
  <si>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</si>
  <si>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</si>
  <si>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</si>
  <si>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</si>
  <si>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</si>
  <si>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</si>
  <si>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</si>
  <si>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</si>
  <si>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</si>
  <si>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</si>
  <si>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</si>
  <si>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</si>
  <si>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</si>
  <si>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</si>
  <si>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</si>
  <si>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</si>
  <si>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</si>
  <si>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</si>
  <si>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</si>
  <si>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</si>
  <si>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</si>
  <si>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</si>
  <si>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</si>
  <si>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</si>
  <si>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</si>
  <si>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</si>
  <si>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</si>
  <si>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</si>
  <si>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</si>
  <si>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</si>
  <si>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</si>
  <si>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</si>
  <si>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</si>
  <si>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</si>
  <si>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</si>
  <si>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</si>
  <si>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</si>
  <si>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</si>
  <si>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</si>
  <si>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</si>
  <si>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</si>
  <si>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</si>
  <si>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</si>
  <si>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</si>
  <si>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</si>
  <si>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</si>
  <si>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</si>
  <si>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</si>
  <si>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</si>
  <si>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</si>
  <si>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</si>
  <si>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</si>
  <si>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</si>
  <si>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</si>
  <si>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</si>
  <si>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</si>
  <si>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</si>
  <si>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</si>
  <si>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</si>
  <si>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</si>
  <si>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</si>
  <si>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</si>
  <si>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</si>
  <si>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</si>
  <si>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</si>
  <si>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</si>
  <si>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</si>
  <si>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</si>
  <si>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</si>
  <si>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</si>
  <si>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</si>
  <si>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</si>
  <si>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</si>
  <si>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</si>
  <si>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</si>
  <si>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</si>
  <si>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</si>
  <si>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</si>
  <si>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</si>
  <si>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</si>
  <si>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</si>
  <si>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</si>
  <si>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</si>
  <si>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</si>
  <si>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</si>
  <si>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</si>
  <si>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</si>
  <si>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</si>
  <si>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</si>
  <si>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</si>
  <si>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</si>
  <si>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</si>
  <si>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</si>
  <si>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</si>
  <si>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</si>
  <si>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</si>
  <si>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</si>
  <si>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</si>
  <si>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</si>
  <si>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</si>
  <si>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</si>
  <si>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</si>
  <si>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</si>
  <si>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</si>
  <si>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</si>
  <si>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</si>
  <si>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</si>
  <si>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</si>
  <si>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</si>
  <si>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</si>
  <si>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</si>
  <si>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</si>
  <si>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</si>
  <si>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</si>
  <si>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</si>
  <si>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</si>
  <si>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</si>
  <si>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</si>
  <si>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</si>
  <si>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</si>
  <si>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</si>
  <si>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</si>
  <si>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</si>
  <si>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</si>
  <si>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</si>
  <si>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</si>
  <si>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</si>
  <si>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</si>
  <si>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</si>
  <si>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</si>
  <si>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</si>
  <si>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</si>
  <si>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</si>
  <si>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</si>
  <si>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</si>
  <si>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</si>
  <si>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</si>
  <si>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</si>
  <si>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</si>
  <si>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</si>
  <si>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</si>
  <si>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</si>
  <si>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</si>
  <si>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</si>
  <si>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</si>
  <si>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</si>
  <si>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</si>
  <si>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</si>
  <si>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</si>
  <si>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</si>
  <si>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</si>
  <si>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</si>
  <si>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</si>
  <si>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</si>
  <si>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</si>
  <si>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</si>
  <si>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</si>
  <si>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</si>
  <si>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</si>
  <si>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</si>
  <si>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</si>
  <si>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</si>
  <si>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</si>
  <si>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</si>
  <si>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</si>
  <si>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</si>
  <si>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</si>
  <si>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</si>
  <si>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</si>
  <si>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</si>
  <si>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</si>
  <si>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</si>
  <si>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</si>
  <si>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TT-20251006-01623</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</si>
  <si>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</si>
  <si>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</si>
  <si>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</si>
  <si>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</si>
  <si>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</si>
  <si>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</si>
  <si>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</si>
  <si>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</si>
  <si>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At site TS</t>
  </si>
  <si>
    <t>PCM-20251006-00001406</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</si>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</sst>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0" totalsRowShown="0" headerRowDxfId="15" dataDxfId="14" headerRowBorderDxfId="12" tableBorderDxfId="13">
  <autoFilter ref="A1:L2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273.73581736111373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5</v>
      </c>
      <c r="D3" s="64" t="s">
        <v>12223</v>
      </c>
      <c r="E3" s="65"/>
      <c r="F3" s="66">
        <v>45936.648368055554</v>
      </c>
      <c r="G3" s="67">
        <f ca="1">IFERROR(NOW()-F3,"")</f>
        <v>3.5875231485988479E-2</v>
      </c>
      <c r="H3" s="66">
        <v>45936.648368055554</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45936.68424328704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45936.68424328704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45936.68424328704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45936.68424328704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45936.68424328704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45936.68424328704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45936.68424328704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45936.68424328704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45936.68424328704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45936.68424328704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45936.68424328704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45936.68424328704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45936.68424328704</v>
      </c>
      <c r="H16" s="68"/>
      <c r="I16" s="73" t="str">
        <f>IFERROR(VLOOKUP(D16,DB!A:F,6,0),"")</f>
        <v/>
      </c>
      <c r="J16" s="73" t="str">
        <f>IFERROR(VLOOKUP(D16,DB!A:G,7,0),"")</f>
        <v/>
      </c>
      <c r="K16" s="69"/>
      <c r="L16" s="70" t="str">
        <f>IFERROR(VLOOKUP(D16,DB!A:I,9,0),"")</f>
        <v/>
      </c>
    </row>
    <row r="17" spans="1:12" ht="15" customHeight="1">
      <c r="A17" s="156"/>
      <c r="B17" s="157" t="str">
        <f>IFERROR(VLOOKUP(D17,DB!A:K,11,0),"")</f>
        <v/>
      </c>
      <c r="C17" s="157"/>
      <c r="D17" s="157"/>
      <c r="E17" s="158"/>
      <c r="F17" s="159"/>
      <c r="G17" s="160">
        <f ca="1">IFERROR(NOW()-F17,"")</f>
        <v>45936.684242939817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45936.684242939817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45936.684242939817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45936.684242939817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45936.684242939817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45936.684242939817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45936.684242939817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45936.684242939817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45936.684242939817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45936.684242939817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45936.684242939817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45936.684242939817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45936.684242939817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45936.684242939817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45936.684242939817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45936.684242939817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45936.684242939817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45936.684242939817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45936.684242939817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45936.684242939817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45936.684242939817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45936.684242939817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45936.684242939817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45936.684242939817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45936.684242939817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45936.684242939817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45936.684242939817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45936.684242939817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45936.684242939817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45936.684242939817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45936.684242939817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45936.684242939817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45936.684242939817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45936.684242939817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45936.684242939817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45936.684242939817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45936.684242939817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45936.684242939817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45936.684242939817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45936.684242939817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45936.684242939817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45936.684242939817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45936.684242939817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45936.684242939817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45936.684242939817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45936.684242939817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45936.684242939817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45936.684242939817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45936.684242939817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45936.684242939817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45936.684242939817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45936.684242939817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45936.684242939817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45936.684242939817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45936.684242939817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45936.684242939817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45936.684242939817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45936.684242939817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45936.684242939817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45936.684242939817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45936.684242939817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45936.684242939817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45936.684242939817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45936.684242939817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45936.684242939817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45936.684242939817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45936.684242939817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45936.684242939817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45936.684242939817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45936.684242939817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45936.684242939817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45936.684242939817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45936.684242939817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45936.684242939817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45936.684242939817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45936.684242939817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45936.684242939817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45936.684242939817</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45936.684242939817</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45936.684242939817</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45936.684242939817</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45936.684242939817</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45936.684242939817</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45936.684242939817</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45936.684242939817</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45936.684242939817</v>
      </c>
      <c r="H102" s="159"/>
      <c r="I102" s="157" t="str">
        <f>IFERROR(VLOOKUP(D102,DB!A:F,6,0),"")</f>
        <v/>
      </c>
      <c r="J102" s="73"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59114DEB-E595-437F-8BEB-2ED4DFD2051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129.95715995370847</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111.6844053240784</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0.10938182870449964</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45936.684242939817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45936.684242939817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45936.684242939817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45936.684242939817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45936.684242939817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45936.684242939817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45936.684242939817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45936.684242939817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45936.684242939817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45936.684242939817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45936.684242939817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45936.684242939817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45936.684242939817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45936.684242939817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45936.684242939817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45936.684242939817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45936.684242939817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45936.684242939817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45936.684242939817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45936.684242939817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45936.684242939817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45936.684242939817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45936.684242939817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45936.684242939817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45936.684242939817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45936.684242939817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45936.684242939817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45936.684242939817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45936.684242939817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45936.684242939817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45936.684242939817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45936.684242939817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45936.684242939817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45936.684242939817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45936.684242939817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45936.684242939817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45936.684242939817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45936.684242939817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45936.684242939817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45936.684242939817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45936.684242939817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45936.684242939817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45936.684242939817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45936.684242939817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45936.684242939817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45936.684242939817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45936.684242939817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45936.684242939817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45936.684242939817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45936.684242939817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45936.684242939817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45936.684242939817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45936.684242939817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45936.684242939817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45936.684242939817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45936.684242939817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45936.684242939817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45936.684242939817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45936.684242939817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45936.684242939817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45936.684242939817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45936.684242939817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45936.684242939817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45936.684242939817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45936.684242939817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45936.684242939817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45936.684242939817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45936.684242939817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45936.684242939817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45936.684242939817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45936.684242939817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45936.684242939817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45936.684242939817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45936.684242939817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45936.684242939817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45936.684242939817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45936.684242939817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45936.684242939817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45936.684242939817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45936.684242939817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45936.684242939817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45936.684242939817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45936.684242939817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45936.684242939817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45936.684242939817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45936.684242939817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45936.684242939817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45936.684242939817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45936.684242939817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45936.684242939817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45936.684242939817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45936.684242939817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45936.684242939817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45936.684242939817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45936.684242939817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45936.684242939817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45936.684242939817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45936.684242939817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45936.684242939817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45936.684242939817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45936.684242939817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45936.684242939817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45936.684242939817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45936.684242939817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45936.684242939817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45936.684242939817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45936.684242939817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45936.684242939817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45936.684242939817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45936.684242939817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45936.684242939817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45936.684242939817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45936.684242939817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45936.684242939817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45936.684242939817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45936.684242939817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45936.684242939817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45936.684242939817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45936.684242939817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45936.684242939817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45936.684242939817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45936.684242939817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45936.684242939817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45936.684242939817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45936.684242939817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45936.684242939817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45936.684242939817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45936.684242939817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45936.684242939817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45936.684242939817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45936.684242939817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45936.684242939817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45936.684242939817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45936.684242939817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45936.684242939817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45936.684242939817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45936.684242939817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45936.684242939817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45936.684242939817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45936.684242939817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45936.684242939817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45936.684242939817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45936.684242939817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45936.684242939817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45936.684242939817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45936.684242939817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45936.684242939817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45936.684242939817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45936.684242939817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45936.684242939817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45936.684242939817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45936.684242939817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45936.684242939817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45936.684242939817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45936.684242939817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45936.684242939817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45936.684242939817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45936.684242939817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45936.684242939817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45936.684242939817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45936.684242939817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45936.684242939817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45936.684242939817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45936.684242939817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45936.684242939817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45936.684242939817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45936.684242939817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45936.684242939817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45936.684242939817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45936.684242939817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45936.684242939817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45936.684242939817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45936.684242939817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45936.684242939817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45936.684242939817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45936.684242939817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45936.684242939817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45936.684242939817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45936.684242939817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45936.684242939817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45936.684242939817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45936.684242939817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45936.684242939817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45936.684242939817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45936.684242939817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45936.684242939817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45936.684242939817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45936.684242939817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45936.684242939817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45936.684242939817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45936.684242939817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45936.684242939817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45936.684242939817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45936.684242939817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45936.684242939817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45936.684242939817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45936.684242939817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45936.684242939817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45936.684242939817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45936.684242939817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45936.684242939817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45936.684242939817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45936.684242939817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45936.684242939817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45936.684242939817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45936.684242939817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45936.684242939817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45936.684242939817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45936.684242939817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45936.684242939817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45936.684242939817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45936.684242939817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45936.684242939817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45936.684242939817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45936.684242939817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45936.684242939817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45936.684242939817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45936.684242939817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45936.684242939817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45936.684242939817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45936.684242939817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45936.684242939817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45936.684242939817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45936.684242939817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45936.684242939817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45936.684242939817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45936.684242939817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45936.684242939817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45936.684242939817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45936.684242939817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45936.684242939817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45936.684242939817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45936.684242939817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45936.684242939817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45936.684242939817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45936.684242939817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45936.684242939817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45936.684242939817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45936.684242939817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45936.684242939817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45936.684242939817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45936.684242939817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45936.684242939817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45936.684242939817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45936.684242939817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45936.684242939817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45936.684242939817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45936.684242939817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45936.684242939817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45936.684242939817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45936.684242939817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45936.684242939817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45936.684242939817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45936.684242939817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45936.684242939817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45936.684242939817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B18" sqref="B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45936.68424328704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45936.68424328704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45936.68424328704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45936.68424328704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45936.68424328704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45936.68424328704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45936.68424328704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45936.68424328704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45936.68424328704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45936.68424328704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45936.68424328704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45936.68424328704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45936.68424328704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45936.68424328704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45936.68424328704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45936.68424328704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45936.68424328704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45936.68424328704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45936.68424328704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45936.68424328704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45936.68424328704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45936.68424328704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45936.68424328704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45936.68424328704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45936.68424328704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45936.68424328704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45936.68424328704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45936.68424328704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45936.68424328704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45936.68424328704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45936.68424328704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45936.68424328704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45936.68424328704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45936.68424328704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45936.68424328704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45936.68424328704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45936.68424328704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45936.68424328704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45936.68424328704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45936.68424328704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45936.68424328704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45936.68424328704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45936.68424328704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45936.68424328704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45936.68424328704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45936.68424328704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45936.68424328704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45936.68424328704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45936.68424328704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45936.68424328704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45936.68424328704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45936.68424328704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45936.68424328704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45936.68424328704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45936.68424328704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45936.68424328704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45936.68424328704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45936.68424328704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45936.68424328704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45936.68424328704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45936.68424328704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45936.68424328704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45936.68424328704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45936.68424328704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45936.68424328704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45936.68424328704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45936.68424328704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45936.68424328704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45936.68424328704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45936.68424328704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45936.68424328704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45936.68424328704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45936.68424328704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45936.68424328704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45936.68424328704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45936.68424328704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45936.68424328704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45936.68424328704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45936.68424328704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45936.68424328704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45936.68424328704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45936.68424328704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45936.68424328704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45936.68424328704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45936.68424328704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45936.68424328704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45936.68424328704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45936.68424328704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45936.68424328704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45936.68424328704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45936.68424328704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45936.68424328704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45936.68424328704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45936.68424328704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45936.68424328704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45936.68424328704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45936.68424328704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45936.68424328704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45936.68424328704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45936.68424328704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45936.68424328704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45936.68424328704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45936.68424328704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45936.68424328704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45936.68424328704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45936.68424328704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45936.68424328704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45936.68424328704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45936.68424328704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45936.68424328704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45936.68424328704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45936.68424328704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45936.68424328704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45936.68424328704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45936.68424328704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45936.68424328704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45936.68424328704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45936.68424328704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45936.68424328704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45936.68424328704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45936.68424328704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45936.68424328704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45936.68424328704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45936.68424328704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45936.68424328704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45936.68424328704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45936.68424328704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45936.68424328704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45936.68424328704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45936.68424328704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45936.68424328704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45936.68424328704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45936.68424328704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45936.68424328704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45936.68424328704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45936.68424328704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45936.68424328704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45936.68424328704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45936.68424328704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45936.68424328704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45936.68424328704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45936.68424328704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45936.68424328704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45936.68424328704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45936.68424328704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45936.68424328704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45936.68424328704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45936.68424328704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45936.68424328704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45936.68424328704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45936.68424328704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45936.68424328704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45936.68424328704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45936.68424328704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45936.68424328704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45936.68424328704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45936.68424328704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45936.68424328704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45936.68424328704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45936.68424328704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45936.68424328704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45936.68424328704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45936.68424328704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45936.68424328704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45936.68424328704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45936.68424328704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45936.68424328704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45936.68424328704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45936.68424328704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45936.68424328704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45936.68424328704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45936.68424328704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45936.68424328704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45936.68424328704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45936.68424328704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45936.68424328704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45936.68424328704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45936.68424328704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45936.68424328704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45936.68424328704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45936.68424328704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45936.68424328704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45936.68424328704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45936.68424328704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45936.68424328704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45936.68424328704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45936.68424328704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45936.68424328704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45936.68424328704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45936.68424328704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45936.68424328704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45936.68424328704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45936.68424328704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45936.68424328704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45936.68424328704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45936.68424328704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45936.68424328704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45936.68424328704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45936.68424328704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45936.68424328704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45936.68424328704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45936.68424328704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45936.68424328704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45936.68424328704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45936.68424328704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45936.68424328704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45936.68424328704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45936.68424328704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45936.68424328704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45936.68424328704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45936.68424328704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45936.68424328704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45936.68424328704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45936.68424328704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45936.68424328704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45936.68424328704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45936.68424328704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45936.68424328704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45936.68424328704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45936.68424328704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45936.68424328704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45936.68424328704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45936.68424328704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45936.68424328704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45936.68424328704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45936.68424328704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45936.68424328704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45936.68424328704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45936.68424328704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45936.68424328704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45936.68424328704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45936.68424328704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45936.68424328704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45936.68424328704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45936.68424328704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45936.68424328704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45936.68424328704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45936.68424328704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45936.68424328704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45936.68424328704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45936.68424328704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45936.68424328704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45936.68424328704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45936.68424328704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45936.68424328704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45936.68424328704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45936.68424328704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45936.68424328704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45936.68424328704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45936.68424328704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45936.68424328704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45936.68424328704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45936.68424328704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45936.68424328704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45936.68424328704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45936.68424328704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45936.68424328704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45936.68424328704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45936.68424328704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45936.68424328704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45936.68424328704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45936.68424328704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45936.68424328704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45936.68424328704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45936.68424328704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45936.68424328704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45936.68424328704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45936.68424328704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45936.68424328704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45936.68424328704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45936.68424328704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45936.68424328704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45936.68424328704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45936.68424328704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45936.68424328704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45936.68424328704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45936.68424328704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45936.68424328704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45936.68424328704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45936.68424328704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45936.68424328704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45936.68424328704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45936.68424328704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45936.68424328704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45936.68424328704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45936.68424328704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45936.68424328704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45936.68424328704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45936.68424328704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45936.68424328704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45936.68424328704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45936.68424328704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45936.68424328704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45936.68424328704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45936.68424328704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45936.68424328704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45936.68424328704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45936.68424328704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45936.68424328704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45936.68424328704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45936.68424328704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45936.68424328704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45936.68424328704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45936.68424328704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45936.68424328704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45936.68424328704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45936.68424328704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45936.68424328704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45936.68424328704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45936.68424328704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45936.68424328704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45936.68424328704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45936.68424328704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45936.68424328704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45936.68424328704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45936.68424328704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45936.68424328704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45936.68424328704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45936.68424328704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45936.68424328704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45936.68424328704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45936.68424328704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45936.68424328704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45936.68424328704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45936.68424328704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45936.68424328704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45936.68424328704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45936.68424328704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45936.68424328704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45936.68424328704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45936.68424328704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45936.68424328704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45936.68424328704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45936.68424328704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45936.68424328704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45936.68424328704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45936.68424328704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45936.68424328704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45936.68424328704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45936.68424328704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45936.68424328704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45936.68424328704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45936.68424328704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45936.68424328704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45936.68424328704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45936.68424328704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45936.68424328704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45936.68424328704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45936.68424328704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45936.68424328704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45936.68424328704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45936.68424328704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45936.68424328704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45936.68424328704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45936.68424328704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45936.68424328704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45936.68424328704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45936.68424328704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45936.68424328704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45936.68424328704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45936.68424328704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45936.68424328704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45936.68424328704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45936.68424328704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45936.68424328704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45936.68424328704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45936.68424328704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45936.68424328704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45936.68424328704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45936.68424328704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45936.68424328704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45936.68424328704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45936.68424328704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45936.68424328704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45936.68424328704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45936.68424328704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45936.68424328704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45936.68424328704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45936.68424328704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45936.68424328704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45936.68424328704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45936.68424328704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45936.68424328704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45936.68424328704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45936.68424328704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45936.68424328704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45936.68424328704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45936.68424328704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45936.68424328704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45936.68424328704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45936.68424328704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45936.68424328704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45936.68424328704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45936.68424328704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45936.68424328704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45936.68424328704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45936.68424328704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45936.68424328704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45936.68424328704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45936.68424328704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45936.68424328704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45936.68424328704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45936.68424328704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45936.68424328704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45936.68424328704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45936.68424328704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45936.68424328704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45936.68424328704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45936.68424328704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45936.68424328704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45936.68424328704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45936.68424328704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45936.68424328704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45936.68424328704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45936.68424328704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45936.68424328704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45936.68424328704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45936.68424328704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45936.68424328704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45936.68424328704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45936.68424328704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45936.68424328704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45936.68424328704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45936.68424328704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45936.68424328704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45936.68424328704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45936.68424328704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45936.68424328704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45936.68424328704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45936.68424328704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45936.68424328704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45936.68424328704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45936.68424328704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45936.68424328704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45936.68424328704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45936.68424328704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45936.68424328704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45936.68424328704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45936.68424328704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45936.68424328704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45936.68424328704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45936.68424328704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45936.68424328704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45936.68424328704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45936.68424328704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45936.68424328704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45936.68424328704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45936.68424328704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45936.68424328704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45936.68424328704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45936.68424328704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45936.68424328704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45936.68424328704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45936.68424328704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45936.68424328704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45936.68424328704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45936.68424328704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45936.68424328704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45936.68424328704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45936.68424328704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45936.68424328704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45936.68424328704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45936.68424328704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45936.68424328704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45936.68424328704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45936.68424328704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45936.68424328704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45936.68424328704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45936.68424328704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45936.68424328704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45936.68424328704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45936.68424328704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45936.68424328704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45936.68424328704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45936.68424328704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45936.68424328704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45936.68424328704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45936.68424328704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45936.68424328704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45936.68424328704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45936.68424328704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45936.68424328704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45936.68424328704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45936.68424328704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45936.68424328704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45936.68424328704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45936.68424328704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45936.68424328704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45936.68424328704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45936.68424328704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45936.68424328704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45936.68424328704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45936.68424328704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45936.68424328704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45936.68424328704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45936.68424328704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45936.68424328704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45936.68424328704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45936.68424328704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45936.68424328704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45936.68424328704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45936.68424328704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45936.68424328704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45936.68424328704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45936.68424328704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45936.68424328704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45936.68424328704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45936.68424328704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45936.68424328704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45936.68424328704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45936.68424328704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45936.68424328704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45936.68424328704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45936.68424328704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45936.68424328704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45936.68424328704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45936.68424328704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45936.68424328704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45936.68424328704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45936.68424328704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45936.68424328704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45936.68424328704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45936.68424328704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45936.68424328704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45936.68424328704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45936.68424328704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45936.68424328704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45936.68424328704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45936.68424328704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45936.68424328704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45936.68424328704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45936.68424328704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45936.68424328704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45936.68424328704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45936.68424328704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45936.68424328704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45936.68424328704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45936.68424328704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45936.68424328704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45936.68424328704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45936.68424328704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45936.68424328704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45936.68424328704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45936.68424328704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45936.68424328704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45936.68424328704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45936.68424328704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45936.68424328704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45936.68424328704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45936.68424328704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45936.68424328704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45936.68424328704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45936.68424328704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45936.68424328704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45936.68424328704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45936.68424328704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45936.68424328704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45936.68424328704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45936.68424328704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45936.68424328704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45936.68424328704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45936.68424328704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45936.68424328704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45936.68424328704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45936.68424328704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45936.68424328704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45936.68424328704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45936.68424328704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45936.68424328704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45936.68424328704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45936.68424328704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45936.68424328704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45936.68424328704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45936.68424328704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45936.68424328704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45936.68424328704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45936.68424328704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45936.68424328704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45936.68424328704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45936.68424328704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45936.68424328704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45936.68424328704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45936.68424328704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45936.68424328704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45936.68424328704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45936.68424328704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45936.68424328704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45936.68424328704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45936.68424328704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45936.68424328704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45936.68424328704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45936.68424328704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45936.68424328704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45936.68424328704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45936.68424328704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45936.68424328704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45936.68424328704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45936.68424328704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45936.68424328704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45936.68424328704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45936.68424328704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45936.68424328704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45936.68424328704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45936.68424328704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45936.68424328704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45936.68424328704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45936.68424328704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45936.68424328704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45936.68424328704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45936.68424328704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45936.68424328704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45936.68424328704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45936.68424328704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45936.68424328704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45936.68424328704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45936.68424328704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45936.68424328704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45936.68424328704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45936.68424328704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45936.68424328704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45936.68424328704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45936.68424328704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45936.68424328704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45936.68424328704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45936.68424328704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45936.68424328704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45936.68424328704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45936.68424328704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45936.68424328704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45936.68424328704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45936.68424328704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45936.68424328704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45936.68424328704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45936.68424328704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45936.68424328704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45936.68424328704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45936.68424328704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45936.68424328704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45936.68424328704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45936.68424328704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45936.68424328704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45936.68424328704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45936.68424328704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45936.68424328704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45936.68424328704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45936.68424328704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45936.68424328704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45936.68424328704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45936.68424328704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45936.68424328704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45936.68424328704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45936.68424328704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45936.68424328704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45936.68424328704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45936.68424328704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45936.68424328704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45936.68424328704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45936.68424328704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45936.68424328704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45936.68424328704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45936.68424328704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45936.68424328704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45936.68424328704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45936.68424328704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45936.68424328704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45936.68424328704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45936.68424328704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45936.68424328704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45936.68424328704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45936.68424328704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45936.68424328704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45936.68424328704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45936.68424328704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45936.68424328704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45936.68424328704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45936.68424328704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45936.68424328704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45936.68424328704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45936.68424328704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45936.68424328704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45936.68424328704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45936.68424328704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45936.68424328704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45936.68424328704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45936.68424328704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45936.68424328704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45936.68424328704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45936.68424328704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45936.68424328704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45936.68424328704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45936.68424328704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45936.68424328704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45936.68424328704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45936.68424328704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45936.68424328704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45936.68424328704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45936.68424328704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45936.68424328704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45936.68424328704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45936.68424328704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45936.68424328704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45936.68424328704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45936.68424328704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45936.68424328704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45936.68424328704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45936.68424328704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45936.68424328704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45936.68424328704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45936.68424328704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45936.68424328704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45936.68424328704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45936.68424328704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45936.68424328704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45936.68424328704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45936.68424328704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45936.68424328704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45936.68424328704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45936.68424328704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45936.68424328704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45936.68424328704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45936.68424328704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45936.68424328704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45936.68424328704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45936.68424328704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45936.68424328704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45936.68424328704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45936.68424328704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45936.68424328704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45936.68424328704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45936.68424328704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45936.68424328704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45936.68424328704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45936.68424328704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45936.68424328704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45936.68424328704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45936.68424328704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45936.68424328704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45936.68424328704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45936.68424328704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45936.68424328704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45936.68424328704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45936.68424328704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45936.68424328704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45936.68424328704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45936.68424328704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45936.68424328704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45936.68424328704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45936.68424328704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45936.68424328704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45936.68424328704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45936.68424328704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45936.68424328704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45936.68424328704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45936.68424328704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45936.68424328704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45936.68424328704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45936.68424328704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45936.68424328704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45936.68424328704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45936.68424328704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45936.68424328704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45936.68424328704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45936.68424328704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45936.68424328704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45936.68424328704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45936.68424328704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45936.68424328704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45936.68424328704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45936.68424328704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45936.68424328704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45936.68424328704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45936.68424328704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45936.68424328704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45936.68424328704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45936.68424328704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45936.68424328704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45936.68424328704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45936.68424328704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45936.68424328704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45936.68424328704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45936.68424328704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45936.68424328704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45936.68424328704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45936.68424328704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45936.68424328704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45936.68424328704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45936.68424328704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45936.68424328704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45936.68424328704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45936.68424328704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45936.68424328704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45936.68424328704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45936.68424328704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45936.68424328704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45936.68424328704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45936.68424328704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45936.68424328704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45936.68424328704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45936.68424328704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45936.68424328704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45936.68424328704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45936.68424328704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45936.68424328704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45936.68424328704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45936.68424328704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45936.68424328704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45936.68424328704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45936.68424328704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45936.68424328704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45936.68424328704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45936.68424328704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45936.68424328704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45936.68424328704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45936.68424328704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45936.68424328704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45936.68424328704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45936.68424328704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45936.68424328704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45936.68424328704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45936.68424328704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45936.68424328704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45936.68424328704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45936.68424328704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45936.68424328704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45936.68424328704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45936.68424328704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45936.68424328704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45936.68424328704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45936.68424328704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45936.68424328704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45936.68424328704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45936.68424328704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45936.68424328704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45936.68424328704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45936.68424328704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45936.68424328704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45936.68424328704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45936.68424328704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45936.68424328704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45936.68424328704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45936.68424328704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45936.68424328704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45936.68424328704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45936.68424328704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45936.68424328704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45936.68424328704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45936.68424328704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45936.68424328704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45936.68424328704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45936.68424328704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45936.68424328704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45936.68424328704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45936.68424328704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45936.68424328704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45936.68424328704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45936.68424328704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45936.68424328704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45936.68424328704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45936.68424328704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45936.68424328704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45936.68424328704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45936.68424328704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45936.68424328704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45936.68424328704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45936.68424328704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45936.68424328704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45936.68424328704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45936.68424328704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45936.68424328704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45936.68424328704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45936.68424328704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45936.68424328704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45936.68424328704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45936.68424328704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45936.68424328704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45936.68424328704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45936.68424328704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45936.68424328704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45936.68424328704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45936.68424328704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45936.68424328704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45936.68424328704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45936.68424328704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45936.68424328704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45936.68424328704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45936.68424328704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45936.68424328704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45936.68424328704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45936.68424328704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45936.68424328704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45936.68424328704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45936.68424328704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45936.68424328704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45936.68424328704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45936.68424328704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45936.68424328704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45936.68424328704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45936.68424328704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45936.68424328704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45936.68424328704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45936.68424328704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45936.68424328704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45936.68424328704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45936.68424328704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45936.68424328704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45936.68424328704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45936.68424328704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45936.68424328704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45936.68424328704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45936.68424328704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45936.68424328704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45936.68424328704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45936.68424328704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45936.68424328704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45936.68424328704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45936.68424328704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45936.68424328704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45936.68424328704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45936.68424328704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45936.68424328704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45936.68424328704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45936.68424328704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45936.68424328704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45936.68424328704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45936.68424328704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45936.68424328704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45936.68424328704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45936.68424328704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45936.68424328704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45936.68424328704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45936.68424328704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45936.68424328704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45936.68424328704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45936.68424328704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45936.68424328704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45936.68424328704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45936.68424328704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45936.68424328704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45936.68424328704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45936.68424328704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45936.68424328704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45936.68424328704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45936.68424328704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45936.68424328704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45936.68424328704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45936.68424328704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45936.68424328704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45936.68424328704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45936.68424328704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45936.68424328704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45936.68424328704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45936.68424328704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45936.68424328704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45936.68424328704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45936.68424328704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45936.68424328704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45936.68424328704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45936.68424328704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45936.68424328704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45936.68424328704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45936.68424328704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45936.68424328704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45936.68424328704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45936.68424328704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45936.68424328704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45936.68424328704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45936.68424328704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45936.68424328704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45936.68424328704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45936.68424328704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45936.68424328704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45936.68424328704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45936.68424328704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45936.68424328704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45936.68424328704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45936.68424328704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45936.68424328704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45936.68424328704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45936.68424328704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45936.68424328704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45936.68424328704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45936.68424328704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45936.68424328704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45936.68424328704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45936.68424328704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45936.68424328704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45936.68424328704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45936.68424328704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45936.68424328704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45936.68424328704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45936.68424328704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45936.68424328704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45936.68424328704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45936.68424328704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45936.68424328704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45936.68424328704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45936.68424328704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45936.68424328704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45936.68424328704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45936.68424328704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45936.68424328704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45936.68424328704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45936.68424328704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45936.68424328704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45936.68424328704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45936.68424328704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45936.68424328704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45936.68424328704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45936.68424328704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45936.68424328704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45936.68424328704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45936.68424328704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45936.68424328704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45936.68424328704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45936.68424328704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45936.68424328704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45936.68424328704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45936.68424328704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45936.68424328704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45936.68424328704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45936.68424328704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45936.68424328704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45936.68424328704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45936.68424328704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45936.68424328704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45936.68424328704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45936.68424328704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45936.68424328704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45936.68424328704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45936.68424328704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45936.68424328704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45936.68424328704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45936.68424328704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45936.68424328704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45936.68424328704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45936.68424328704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45936.68424328704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45936.68424328704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45936.68424328704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45936.68424328704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45936.68424328704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45936.68424328704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45936.68424328704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45936.68424328704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45936.68424328704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45936.68424328704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45936.68424328704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45936.68424328704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45936.68424328704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45936.68424328704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45936.68424328704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45936.68424328704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45936.68424328704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45936.68424328704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45936.68424328704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45936.68424328704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45936.68424328704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45936.68424328704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45936.68424328704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45936.68424328704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45936.68424328704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45936.68424328704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45936.68424328704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45936.68424328704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45936.68424328704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45936.68424328704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45936.68424328704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45936.68424328704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45936.68424328704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45936.68424328704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45936.68424328704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45936.68424328704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45936.68424328704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45936.68424328704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45936.68424328704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45936.68424328704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45936.68424328704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45936.68424328704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45936.68424328704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45936.68424328704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45936.68424328704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45936.68424328704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45936.68424328704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45936.68424328704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45936.68424328704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45936.68424328704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45936.68424328704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45936.68424328704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45936.68424328704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45936.68424328704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45936.68424328704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45936.68424328704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45936.68424328704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45936.68424328704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45936.68424328704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45936.68424328704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45936.68424328704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45936.68424328704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45936.68424328704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45936.68424328704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45936.68424328704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45936.68424328704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45936.68424328704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45936.68424328704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45936.68424328704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45936.68424328704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45936.68424328704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45936.68424328704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45936.68424328704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45936.68424328704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45936.68424328704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45936.68424328704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45936.68424328704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45936.68424328704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45936.68424328704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45936.68424328704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45936.68424328704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45936.68424328704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45936.68424328704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45936.68424328704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45936.68424328704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45936.68424328704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45936.68424328704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45936.68424328704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45936.68424328704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45936.68424328704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45936.68424328704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45936.68424328704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45936.68424328704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45936.68424328704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45936.68424328704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45936.68424328704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45936.68424328704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45936.68424328704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45936.68424328704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45936.68424328704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45936.68424328704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45936.68424328704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45936.68424328704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45936.68424328704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45936.68424328704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45936.68424328704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45936.68424328704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45936.68424328704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45936.68424328704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45936.68424328704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45936.68424328704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45936.68424328704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45936.68424328704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45936.68424328704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45936.68424328704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45936.68424328704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45936.68424328704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45936.68424328704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45936.68424328704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45936.68424328704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45936.68424328704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45936.68424328704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45936.68424328704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45936.68424328704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45936.68424328704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45936.68424328704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45936.68424328704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45936.68424328704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45936.68424328704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45936.68424328704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45936.68424328704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45936.68424328704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45936.68424328704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45936.68424328704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45936.68424328704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45936.68424328704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45936.68424328704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45936.68424328704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45936.68424328704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45936.68424328704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45936.68424328704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45936.68424328704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45936.68424328704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45936.68424328704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45936.68424328704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45936.68424328704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45936.68424328704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45936.68424328704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45936.68424328704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45936.68424328704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45936.68424328704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45936.68424328704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45936.68424328704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45936.68424328704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45936.68424328704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45936.68424328704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45936.68424328704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45936.68424328704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45936.68424328704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45936.68424328704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45936.68424328704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45936.68424328704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45936.68424328704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45936.68424328704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45936.68424328704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45936.68424328704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45936.68424328704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45936.68424328704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45936.68424328704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45936.68424328704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45936.68424328704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233.20352569444367</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1.5272984953699051</v>
      </c>
      <c r="H3" s="113">
        <v>45935.07104166667</v>
      </c>
      <c r="I3" s="110" t="str">
        <f>IFERROR(VLOOKUP(D3,DB!A:F,6,0),"")</f>
        <v>Generator-SG</v>
      </c>
      <c r="J3" s="110" t="str">
        <f>IFERROR(VLOOKUP(D3,DB!A:G,7,0),"")</f>
        <v>Good</v>
      </c>
      <c r="K3" s="115" t="s">
        <v>39057</v>
      </c>
      <c r="L3" s="107" t="str">
        <f>IFERROR(VLOOKUP(D3,DB!A:I,9,0),"")</f>
        <v>Latis</v>
      </c>
    </row>
    <row r="4" spans="1:16" ht="15" customHeight="1">
      <c r="A4" s="141"/>
      <c r="B4" s="141" t="str">
        <f>IFERROR(VLOOKUP(D4,DB!A:K,11,0),"")</f>
        <v/>
      </c>
      <c r="C4" s="142"/>
      <c r="D4" s="143"/>
      <c r="E4" s="144"/>
      <c r="F4" s="145"/>
      <c r="G4" s="146">
        <f ca="1">IFERROR(NOW()-F4,"")</f>
        <v>45936.684242939817</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45936.684242939817</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45936.684242939817</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45936.684242939817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45936.684242939817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45936.684242939817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45936.684242939817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45936.684242939817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45936.684242939817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45936.684242939817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45936.684242939817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45936.684242939817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45936.684242939817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45936.684242939817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45936.684242939817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45936.684242939817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45936.684242939817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45936.684242939817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45936.684242939817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45936.684242939817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45936.684242939817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45936.684242939817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45936.684242939817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45936.684242939817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45936.684242939817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45936.684242939817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45936.684242939817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45936.684242939817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45936.684242939817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45936.684242939817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45936.684242939817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45936.684242939817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45936.684242939817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45936.684242939817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45936.684242939817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45936.684242939817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45936.684242939817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45936.684242939817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45936.684242939817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45936.684242939817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45936.684242939817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45936.684242939817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45936.684242939817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45936.684242939817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45936.684242939817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45936.684242939817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45936.684242939817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45936.684242939817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45936.684242939817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45936.684242939817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45936.684242939817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45936.684242939817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45936.684242939817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45936.684242939817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45936.684242939817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45936.684242939817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45936.684242939817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45936.684242939817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45936.684242939817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45936.684242939817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45936.684242939817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45936.684242939817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45936.684242939817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45936.684242939817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45936.684242939817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45936.684242939817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45936.684242939817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45936.684242939817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45936.684242939817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45936.684242939817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45936.684242939817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45936.684242939817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45936.684242939817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45936.684242939817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45936.684242939817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45936.684242939817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45936.684242939817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45936.684242939817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45936.684242939817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45936.684242939817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45936.684242939817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45936.684242939817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45936.684242939817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45936.684242939817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45936.684242939817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45936.684242939817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45936.684242939817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45936.684242939817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45936.684242939817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45936.684242939817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45936.684242939817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45936.684242939817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45936.684242939817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45936.684242939817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45936.684242939817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45936.684242939817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45936.684242939817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45936.684242939817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45936.684242939817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45936.684242939817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45936.684242939817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45936.684242939817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45936.684242939817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45936.684242939817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45936.684242939817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45936.684242939817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45936.684242939817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45936.684242939817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45936.684242939817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45936.684242939817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45936.684242939817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45936.684242939817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45936.684242939817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45936.684242939817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45936.684242939817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45936.684242939817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45936.684242939817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45936.684242939817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45936.684242939817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45936.684242939817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45936.684242939817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45936.684242939817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45936.684242939817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45936.684242939817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45936.684242939817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45936.684242939817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45936.684242939817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45936.684242939817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45936.684242939817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45936.684242939817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45936.684242939817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45936.684242939817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45936.684242939817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45936.684242939817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45936.684242939817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45936.684242939817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45936.684242939817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45936.684242939817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45936.684242939817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45936.684242939817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45936.684242939817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45936.684242939817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45936.684242939817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45936.684242939817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45936.684242939817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45936.684242939817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45936.684242939817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45936.684242939817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45936.684242939817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45936.684242939817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45936.684242939817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45936.684242939817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45936.684242939817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45936.684242939817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45936.684242939817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45936.684242939817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45936.684242939817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45936.684242939817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45936.684242939817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45936.684242939817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45936.684242939817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45936.684242939817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45936.684242939817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45936.684242939817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45936.684242939817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45936.684242939817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45936.684242939817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45936.684242939817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45936.684242939817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45936.684242939817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45936.684242939817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45936.684242939817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45936.684242939817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45936.684242939817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45936.684242939817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45936.684242939817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45936.684242939817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45936.684242939817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45936.684242939817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45936.684242939817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45936.684242939817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45936.684242939817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45936.684242939817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45936.684242939817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45936.684242939817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45936.684242939817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45936.684242939817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45936.684242939817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45936.684242939817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45936.684242939817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45936.684242939817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45936.684242939817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45936.684242939817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45936.684242939817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45936.684242939817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45936.684242939817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45936.684242939817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45936.684242939817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45936.684242939817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45936.684242939817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45936.684242939817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45936.684242939817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45936.684242939817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45936.684242939817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45936.684242939817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45936.684242939817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45936.684242939817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45936.684242939817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45936.684242939817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45936.684242939817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45936.684242939817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45936.684242939817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45936.684242939817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45936.684242939817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45936.684242939817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45936.684242939817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45936.684242939817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45936.684242939817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45936.684242939817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45936.684242939817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45936.684242939817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45936.684242939817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45936.684242939817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45936.684242939817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45936.684242939817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45936.684242939817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45936.684242939817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45936.684242939817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45936.684242939817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45936.684242939817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45936.684242939817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45936.684242939817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45936.684242939817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45936.684242939817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45936.684242939817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45936.684242939817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45936.684242939817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45936.684242939817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45936.684242939817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45936.684242939817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45936.684242939817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45936.684242939817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45936.684242939817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45936.684242939817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45936.684242939817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45936.684242939817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45936.684242939817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45936.684242939817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45936.684242939817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45936.684242939817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45936.684242939817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45936.684242939817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45936.684242939817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45936.684242939817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45936.684242939817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45936.684242939817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45936.684242939817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45936.684242939817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45936.684242939817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45936.684242939817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45936.684242939817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45936.684242939817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45936.684242939817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45936.684242939817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45936.684242939817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45936.684242939817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45936.684242939817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45936.684242939817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45936.684242939817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45936.684242939817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45936.684242939817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45936.684242939817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45936.684242939817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45936.684242939817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45936.684242939817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45936.684242939817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45936.684242939817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45936.684242939817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45936.684242939817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45936.684242939817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45936.684242939817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45936.684242939817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45936.684242939817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45936.684242939817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45936.684242939817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45936.684242939817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45936.684242939817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45936.684242939817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45936.684242939817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45936.684242939817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45936.684242939817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45936.684242939817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45936.684242939817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45936.684242939817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45936.684242939817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45936.684242939817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45936.684242939817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45936.684242939817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45936.684242939817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45936.684242939817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45936.684242939817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45936.684242939817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45936.684242939817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45936.684242939817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45936.684242939817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45936.684242939817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45936.684242939817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45936.684242939817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45936.684242939817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45936.684242939817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45936.684242939817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45936.684242939817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45936.684242939817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45936.684242939817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45936.684242939817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45936.684242939817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45936.684242939817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45936.684242939817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45936.684242939817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45936.684242939817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45936.684242939817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45936.684242939817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45936.684242939817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45936.684242939817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45936.684242939817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45936.684242939817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45936.684242939817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45936.684242939817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45936.684242939817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45936.684242939817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45936.684242939817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45936.684242939817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45936.684242939817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45936.684242939817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45936.684242939817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45936.684242939817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45936.684242939817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45936.684242939817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45936.684242939817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45936.684242939817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45936.684242939817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45936.684242939817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45936.684242939817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45936.684242939817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45936.684242939817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45936.684242939817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45936.684242939817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45936.684242939817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45936.684242939817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45936.684242939817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45936.684242939817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45936.684242939817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45936.684242939817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45936.684242939817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45936.684242939817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45936.684242939817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45936.684242939817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45936.684242939817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45936.684242939817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45936.684242939817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45936.684242939817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45936.684242939817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45936.684242939817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45936.684242939817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45936.684242939817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45936.684242939817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45936.684242939817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45936.684242939817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45936.684242939817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45936.684242939817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45936.684242939817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45936.684242939817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45936.684242939817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45936.684242939817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45936.684242939817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45936.684242939817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45936.684242939817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45936.684242939817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45936.684242939817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45936.684242939817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45936.684242939817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45936.684242939817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45936.684242939817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45936.684242939817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45936.684242939817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45936.684242939817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45936.684242939817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45936.684242939817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45936.684242939817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45936.684242939817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45936.684242939817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45936.684242939817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45936.684242939817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45936.684242939817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45936.684242939817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45936.684242939817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45936.684242939817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45936.684242939817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45936.684242939817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45936.684242939817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45936.684242939817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45936.684242939817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45936.684242939817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45936.684242939817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45936.684242939817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45936.684242939817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45936.684242939817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45936.684242939817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45936.684242939817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45936.684242939817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45936.684242939817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45936.684242939817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45936.684242939817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45936.684242939817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45936.684242939817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45936.684242939817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45936.684242939817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45936.684242939817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45936.684242939817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45936.684242939817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45936.684242939817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45936.684242939817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45936.684242939817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45936.684242939817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45936.684242939817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45936.684242939817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45936.684242939817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45936.684242939817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45936.684242939817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45936.684242939817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45936.684242939817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45936.684242939817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45936.684242939817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45936.684242939817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45936.684242939817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45936.684242939817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45936.684242939817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45936.684242939817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45936.684242939817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45936.684242939817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45936.684242939817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45936.684242939817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45936.684242939817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45936.684242939817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45936.684242939817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45936.684242939817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45936.684242939817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45936.684242939817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45936.684242939817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45936.684242939817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45936.684242939817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45936.684242939817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45936.684242939817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45936.684242939817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45936.684242939817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45936.684242939817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45936.684242939817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45936.684242939817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45936.684242939817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45936.684242939817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45936.684242939817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45936.684242939817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45936.684242939817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45936.684242939817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45936.684242939817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45936.684242939817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45936.684242939817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45936.684242939817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45936.684242939817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45936.684242939817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45936.684242939817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45936.684242939817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45936.684242939817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45936.684242939817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45936.684242939817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45936.684242939817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45936.684242939817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45936.684242939817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45936.684242939817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45936.684242939817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45936.684242939817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45936.684242939817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45936.684242939817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45936.684242939817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45936.684242939817</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45936.684242939817</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45936.684242939817</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45936.684242939817</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45936.684242939817</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45936.684242939817</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44.852183101851551</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10.495365972223226</v>
      </c>
      <c r="H3" s="38">
        <v>45926.158159722225</v>
      </c>
      <c r="I3" s="37" t="str">
        <f>IFERROR(VLOOKUP(D3,DB!A:F,6,0),"")</f>
        <v>SCECO</v>
      </c>
      <c r="J3" s="37" t="str">
        <f>IFERROR(VLOOKUP(D3,DB!A:G,7,0),"")</f>
        <v>Good</v>
      </c>
      <c r="K3" s="37" t="s">
        <v>39061</v>
      </c>
      <c r="L3" s="37" t="str">
        <f>IFERROR(VLOOKUP(D3,DB!A:I,9,0),"")</f>
        <v>Latis</v>
      </c>
      <c r="M3" s="136"/>
    </row>
    <row r="4" spans="1:13" ht="15">
      <c r="A4" s="37" t="s">
        <v>39062</v>
      </c>
      <c r="B4" s="37" t="str">
        <f>IFERROR(VLOOKUP(D4,DB!A:K,11,0),"")</f>
        <v>R5</v>
      </c>
      <c r="C4" s="37">
        <v>4</v>
      </c>
      <c r="D4" s="37" t="s">
        <v>31591</v>
      </c>
      <c r="E4" s="37" t="s">
        <v>38964</v>
      </c>
      <c r="F4" s="38" t="s">
        <v>24</v>
      </c>
      <c r="G4" s="39" t="str">
        <f ca="1">IFERROR(NOW()-F4,"-")</f>
        <v>-</v>
      </c>
      <c r="H4" s="38">
        <v>45936.64916666667</v>
      </c>
      <c r="I4" s="37" t="str">
        <f>IFERROR(VLOOKUP(D4,DB!A:F,6,0),"")</f>
        <v>SCECO</v>
      </c>
      <c r="J4" s="37" t="str">
        <f>IFERROR(VLOOKUP(D4,DB!A:G,7,0),"")</f>
        <v>Dead</v>
      </c>
      <c r="K4" s="37" t="s">
        <v>39063</v>
      </c>
      <c r="L4" s="37" t="str">
        <f>IFERROR(VLOOKUP(D4,DB!A:I,9,0),"")</f>
        <v>Latis</v>
      </c>
      <c r="M4" s="136"/>
    </row>
    <row r="5" spans="1:13" ht="15">
      <c r="A5" s="37"/>
      <c r="B5" s="37" t="str">
        <f>IFERROR(VLOOKUP(D5,DB!A:K,11,0),"")</f>
        <v/>
      </c>
      <c r="C5" s="37"/>
      <c r="D5" s="37"/>
      <c r="E5" s="37"/>
      <c r="F5" s="38"/>
      <c r="G5" s="39">
        <f ca="1">IFERROR(NOW()-F5,"-")</f>
        <v>45936.68424328704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45936.68424328704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45936.68424328704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45936.68424328704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45936.68424328704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45936.68424328704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45936.68424328704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45936.68424328704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45936.68424328704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45936.68424328704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45936.68424328704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45936.68424328704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45936.68424328704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45936.68424328704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45936.68424328704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45936.68424328704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45936.68424328704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45936.68424328704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45936.68424328704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45936.68424328704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45936.68424328704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45936.68424328704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45936.68424328704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45936.68424328704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45936.68424328704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45936.68424328704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45936.68424328704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45936.68424328704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45936.68424328704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45936.68424328704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45936.68424328704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45936.68424328704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45936.68424328704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45936.68424328704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45936.68424328704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45936.68424328704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45936.68424328704</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45936.68424328704</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45936.684242939817</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45936.684242939817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45936.684242939817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45936.684242939817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45936.684242939817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45936.684242939817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45936.684242939817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45936.684242939817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45936.684242939817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45936.684242939817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45936.684242939817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45936.684242939817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45936.684242939817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45936.684242939817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45936.684242939817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45936.684242939817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45936.684242939817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45936.684242939817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45936.684242939817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45936.684242939817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45936.684242939817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45936.684242939817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45936.684242939817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45936.684242939817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45936.684242939817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45936.684242939817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45936.684242939817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45936.684242939817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45936.684242939817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45936.684242939817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45936.684242939817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45936.684242939817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45936.684242939817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45936.684242939817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45936.684242939817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45936.684242939817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45936.684242939817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45936.684242939817</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45936.684242939817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45936.684242939817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45936.684242939817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45936.684242939817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45936.684242939817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45936.684242939817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45936.684242939817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45936.684242939817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45936.684242939817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45936.684242939817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45936.684242939817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45936.684242939817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45936.684242939817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45936.684242939817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45936.684242939817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45936.684242939817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45936.684242939817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45936.684242939817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45936.684242939817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45936.684242939817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45936.684242939817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45936.684242939817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45936.684242939817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45936.684242939817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45936.684242939817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45936.684242939817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45936.684242939817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45936.684242939817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45936.684242939817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45936.684242939817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45936.684242939817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45936.684242939817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45936.684242939817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45936.684242939817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45936.684242939817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45936.684242939817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45936.684242939817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45936.684242939817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45936.684242939817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45936.684242939817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45936.684242939817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45936.684242939817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45936.684242939817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45936.684242939817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45936.684242939817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45936.684242939817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45936.684242939817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45936.684242939817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45936.684242939817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45936.684242939817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45936.684242939817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45936.684242939817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45936.684242939817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45936.684242939817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45936.684242939817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45936.684242939817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45936.684242939817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45936.684242939817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45936.684242939817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45936.684242939817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45936.684242939817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45936.684242939817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45936.684242939817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45936.684242939817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45936.684242939817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45936.684242939817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45936.684242939817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45936.684242939817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45936.684242939817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45936.684242939817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45936.684242939817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45936.684242939817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45936.684242939817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45936.684242939817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45936.684242939817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45936.684242939817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45936.684242939817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45936.684242939817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45936.684242939817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45936.684242939817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45936.684242939817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45936.684242939817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45936.684242939817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45936.684242939817</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0"/>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9.9113957175941323</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45936.68424328704</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2.8032707175952964</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1.7419975694429013</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9.7900694447162095E-2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v>4</v>
      </c>
      <c r="D7" s="120" t="s">
        <v>37601</v>
      </c>
      <c r="E7" s="137" t="s">
        <v>39045</v>
      </c>
      <c r="F7" s="124">
        <v>45936.599247685182</v>
      </c>
      <c r="G7" s="89">
        <f ca="1">IFERROR(NOW()-F7,"-")</f>
        <v>8.4995601857372094E-2</v>
      </c>
      <c r="H7" s="124">
        <v>45936.587430555555</v>
      </c>
      <c r="I7" s="120" t="str">
        <f>IFERROR(VLOOKUP(D7,DB!A:F,6,0),"")</f>
        <v>SCECO</v>
      </c>
      <c r="J7" s="119" t="str">
        <f>IFERROR(VLOOKUP(D7,DB!A:G,7,0),"")</f>
        <v>Vandalized</v>
      </c>
      <c r="K7" s="125" t="s">
        <v>39073</v>
      </c>
      <c r="L7" s="126" t="str">
        <f>IFERROR(VLOOKUP(D7,DB!A:I,9,0),"")</f>
        <v>Latis</v>
      </c>
    </row>
    <row r="8" spans="1:16383" ht="31.5" customHeight="1">
      <c r="A8" s="121"/>
      <c r="B8" s="120" t="str">
        <f>IFERROR(VLOOKUP(D8,DB!A:K,11,0),"")</f>
        <v/>
      </c>
      <c r="C8" s="140"/>
      <c r="D8" s="120"/>
      <c r="E8" s="123"/>
      <c r="F8" s="124"/>
      <c r="G8" s="89">
        <f ca="1">IFERROR(NOW()-F8,"-")</f>
        <v>45936.68424328704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45936.68424328704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45936.68424328704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45936.68424328704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45936.68424328704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45936.68424328704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45936.68424328704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45936.68424328704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45936.68424328704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45936.68424328704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45936.68424328704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45936.68424328704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45936.68424328704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45936.68424328704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45936.68424328704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45936.68424328704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45936.68424328704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45936.68424328704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45936.68424328704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45936.68424328704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45936.68424328704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45936.68424328704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45936.68424328704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45936.68424328704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45936.68424328704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45936.68424328704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45936.68424328704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45936.68424328704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45936.68424328704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45936.68424328704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45936.68424328704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45936.68424328704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45936.68424328704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45936.68424328704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45936.68424328704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45936.68424328704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45936.68424328704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45936.68424328704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45936.68424328704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45936.68424328704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45936.68424328704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45936.68424328704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45936.68424328704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45936.68424328704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45936.68424328704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45936.68424328704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45936.68424328704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45936.68424328704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45936.68424328704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45936.68424328704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45936.68424328704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45936.68424328704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45936.68424328704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45936.68424328704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45936.68424328704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45936.68424328704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45936.68424328704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45936.68424328704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45936.68424328704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45936.68424328704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45936.68424328704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45936.68424328704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45936.68424328704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45936.68424328704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45936.68424328704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45936.68424328704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45936.68424328704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45936.68424328704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45936.68424328704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45936.68424328704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45936.68424328704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45936.68424328704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45936.68424328704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45936.68424328704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45936.68424328704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45936.68424328704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45936.68424328704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45936.68424328704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45936.68424328704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45936.68424328704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45936.68424328704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45936.68424328704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45936.68424328704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45936.68424328704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45936.68424328704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45936.68424328704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45936.68424328704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45936.68424328704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45936.68424328704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45936.68424328704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45936.68424328704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45936.68424328704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45936.68424328704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45936.68424328704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45936.68424328704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45936.68424328704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45936.68424328704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45936.68424328704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45936.68424328704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45936.68424328704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45936.68424328704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45936.68424328704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45936.68424328704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45936.68424328704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45936.68424328704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45936.68424328704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45936.68424328704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45936.68424328704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45936.68424328704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45936.68424328704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45936.68424328704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45936.68424328704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45936.68424328704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45936.68424328704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45936.68424328704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45936.68424328704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45936.68424328704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45936.68424328704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45936.68424328704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45936.68424328704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45936.68424328704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45936.68424328704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45936.68424328704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45936.68424328704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45936.68424328704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45936.68424328704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45936.68424328704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45936.68424328704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45936.68424328704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45936.68424328704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45936.68424328704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45936.68424328704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45936.68424328704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45936.68424328704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45936.68424328704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45936.68424328704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45936.68424328704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45936.68424328704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45936.68424328704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45936.68424328704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45936.68424328704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45936.68424328704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45936.68424328704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45936.68424328704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45936.68424328704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45936.68424328704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45936.68424328704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45936.68424328704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45936.68424328704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45936.68424328704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45936.68424328704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45936.68424328704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45936.68424328704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45936.68424328704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45936.68424328704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45936.68424328704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45936.68424328704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45936.68424328704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45936.68424328704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45936.68424328704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45936.68424328704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45936.68424328704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45936.68424328704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45936.68424328704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45936.68424328704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45936.68424328704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45936.68424328704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45936.68424328704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45936.68424328704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45936.68424328704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45936.68424328704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45936.68424328704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45936.68424328704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45936.68424328704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45936.68424328704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45936.68424328704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45936.68424328704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45936.68424328704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45936.68424328704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45936.68424328704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45936.68424328704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45936.68424328704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45936.68424328704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45936.68424328704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45936.68424328704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45936.68424328704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45936.68424328704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45936.68424328704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45936.68424328704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45936.68424328704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45936.68424328704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45936.68424328704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45936.68424328704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45936.68424328704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45936.68424328704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45936.68424328704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45936.68424328704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45936.68424328704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45936.68424328704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45936.68424328704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45936.68424328704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45936.68424328704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45936.68424328704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45936.68424328704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45936.68424328704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45936.68424328704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45936.68424328704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45936.68424328704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45936.68424328704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45936.68424328704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45936.68424328704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45936.68424328704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45936.68424328704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45936.68424328704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45936.68424328704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45936.68424328704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45936.68424328704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45936.68424328704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45936.68424328704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45936.68424328704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45936.68424328704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45936.68424328704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45936.68424328704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45936.68424328704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45936.68424328704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45936.68424328704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45936.68424328704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45936.68424328704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45936.68424328704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45936.68424328704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45936.68424328704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45936.68424328704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45936.68424328704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45936.68424328704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45936.68424328704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45936.68424328704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45936.68424328704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45936.68424328704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45936.68424328704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45936.68424328704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45936.68424328704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45936.68424328704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45936.68424328704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45936.68424328704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45936.68424328704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45936.68424328704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45936.68424328704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45936.68424328704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45936.68424328704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45936.68424328704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45936.68424328704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45936.68424328704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45936.68424328704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45936.68424328704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45936.68424328704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45936.68424328704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45936.68424328704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45936.68424328704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45936.68424328704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45936.68424328704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45936.68424328704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45936.68424328704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45936.68424328704</v>
      </c>
      <c r="H270" s="124"/>
      <c r="I270" s="120" t="str">
        <f>IFERROR(VLOOKUP(D270,DB!A:F,6,0),"")</f>
        <v/>
      </c>
      <c r="J270" s="119" t="str">
        <f>IFERROR(VLOOKUP(D270,DB!A:G,7,0),"")</f>
        <v/>
      </c>
      <c r="K270" s="125"/>
      <c r="L270" s="126" t="str">
        <f>IFERROR(VLOOKUP(D270,DB!A:I,9,0),"")</f>
        <v/>
      </c>
    </row>
  </sheetData>
  <dataValidations count="2">
    <dataValidation allowBlank="1" showInputMessage="1" showErrorMessage="1" sqref="E1" xr:uid="{380493DB-286A-4683-AF55-C78F04945A49}"/>
    <dataValidation type="list" allowBlank="1" showInputMessage="1" showErrorMessage="1" sqref="E3 E5:E27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2025-10-06T13:25:44Z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